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DieseArbeitsmappe" defaultThemeVersion="166925"/>
  <mc:AlternateContent xmlns:mc="http://schemas.openxmlformats.org/markup-compatibility/2006">
    <mc:Choice Requires="x15">
      <x15ac:absPath xmlns:x15ac="http://schemas.microsoft.com/office/spreadsheetml/2010/11/ac" url="Y:\WaKo-Tool\"/>
    </mc:Choice>
  </mc:AlternateContent>
  <xr:revisionPtr revIDLastSave="0" documentId="13_ncr:1_{8255FA35-67E9-41E0-B03F-3BC2E00C6CDA}" xr6:coauthVersionLast="47" xr6:coauthVersionMax="47" xr10:uidLastSave="{00000000-0000-0000-0000-000000000000}"/>
  <bookViews>
    <workbookView xWindow="-103" yWindow="-103" windowWidth="33120" windowHeight="18000" xr2:uid="{F6EA290E-25F4-42FF-9F7D-2FB90494A7F4}"/>
  </bookViews>
  <sheets>
    <sheet name="Disclaimer" sheetId="10" r:id="rId1"/>
    <sheet name="Langwaffe" sheetId="5" r:id="rId2"/>
    <sheet name="Kurzwaffe" sheetId="3" r:id="rId3"/>
    <sheet name="Daten-Langwaffe" sheetId="1" state="hidden" r:id="rId4"/>
    <sheet name="Daten-Kurzwaffe" sheetId="2" state="hidden" r:id="rId5"/>
    <sheet name="Jagdgewehr" sheetId="6" r:id="rId6"/>
    <sheet name="KW-Kaliber" sheetId="8" r:id="rId7"/>
    <sheet name="PG-ZG Unterscheidung" sheetId="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5" l="1"/>
  <c r="E16" i="3"/>
  <c r="E15" i="5" l="1"/>
  <c r="E13" i="5"/>
  <c r="E12" i="5"/>
  <c r="E10" i="5"/>
  <c r="E11" i="5"/>
  <c r="E14" i="5"/>
  <c r="E9" i="5"/>
  <c r="B7" i="5"/>
  <c r="B6" i="5"/>
  <c r="E15" i="3"/>
  <c r="E14" i="3"/>
  <c r="E13" i="3"/>
  <c r="E12" i="3"/>
  <c r="E11" i="3"/>
  <c r="B7" i="3"/>
  <c r="B6" i="3"/>
  <c r="E10" i="3"/>
  <c r="E9" i="3"/>
</calcChain>
</file>

<file path=xl/sharedStrings.xml><?xml version="1.0" encoding="utf-8"?>
<sst xmlns="http://schemas.openxmlformats.org/spreadsheetml/2006/main" count="1879" uniqueCount="394">
  <si>
    <t>DisziplinNr</t>
  </si>
  <si>
    <t>Beschreibung</t>
  </si>
  <si>
    <t>Waffengewicht</t>
  </si>
  <si>
    <t>Abzugsgewicht</t>
  </si>
  <si>
    <t>Visierung</t>
  </si>
  <si>
    <t>Riemen</t>
  </si>
  <si>
    <t>Schaft</t>
  </si>
  <si>
    <t>beliebig</t>
  </si>
  <si>
    <t>original</t>
  </si>
  <si>
    <t>5,0 kg</t>
  </si>
  <si>
    <t>handelsüblich</t>
  </si>
  <si>
    <t>offen oder geschlossen</t>
  </si>
  <si>
    <t>nein</t>
  </si>
  <si>
    <t>6,0 kg</t>
  </si>
  <si>
    <t>beliebige Optik</t>
  </si>
  <si>
    <t>Disziplin</t>
  </si>
  <si>
    <t>50m-Präzision</t>
  </si>
  <si>
    <t>1000 g</t>
  </si>
  <si>
    <t>offen</t>
  </si>
  <si>
    <t>4,0 kg</t>
  </si>
  <si>
    <t>ja</t>
  </si>
  <si>
    <t>Handstopp</t>
  </si>
  <si>
    <t>8,0 kg</t>
  </si>
  <si>
    <t>9,0 kg</t>
  </si>
  <si>
    <t>Unterhebelrepetierer Kleinkaliber, optische Visierung
(LA KK opt.Vis.)</t>
  </si>
  <si>
    <t>Zielfernrohrgewehr f. Kurzwaffenpatronen (ZG 50 KW)</t>
  </si>
  <si>
    <t>6,5 kg</t>
  </si>
  <si>
    <t>6350
Gramm</t>
  </si>
  <si>
    <t>beliebig, manueller Abzug</t>
  </si>
  <si>
    <t>beliebig, s. Nr. L2.01.16</t>
  </si>
  <si>
    <t>beliebig, s. Nr. L2.01.17</t>
  </si>
  <si>
    <t>beliebig, s, Nr. L2.01.8</t>
  </si>
  <si>
    <t>100m-Präzision</t>
  </si>
  <si>
    <t>Matchsportgewehr (MSG)</t>
  </si>
  <si>
    <t>Jagdgewehr bis 6,4 mm (JG bis 6,4)</t>
  </si>
  <si>
    <t>Jagdgewehr über 6,4 mm (JG über 6,4)</t>
  </si>
  <si>
    <t>Unterhebelrepetierer (LA)</t>
  </si>
  <si>
    <t>Präzisionssportgewehr (PSG)</t>
  </si>
  <si>
    <t>10,0 kg</t>
  </si>
  <si>
    <t>s. Nr. L2.02.3</t>
  </si>
  <si>
    <t>Dienstsportgewehr Selbstlader,  offene Kimme (DSG SL oK)</t>
  </si>
  <si>
    <t>Dienstsportgewehr Selbstlader, geschlossene Kimme und Diopter
(DSG SL gK + D)</t>
  </si>
  <si>
    <t>Dienstsportgewehr, Zielfernrohr (DSG ZF)</t>
  </si>
  <si>
    <t>Sportgewehr Selbstlader optische Visierung, Hülsenlänge unter 47 mm (SG SL opt.Vis. HL u. 47 mm)</t>
  </si>
  <si>
    <t>Sportgewehr Selbstlader offene Visierung, Hülsenlänge mind. 47 mm (SG SL off.Vis. HL mind. 47 mm)</t>
  </si>
  <si>
    <t>Sportgewehr Selbstlader offene Visierung, Hülsenlänge unter 47 mm (SG SL off.Vis. HL u. 47 mm)</t>
  </si>
  <si>
    <t>Sportgewehr Selbstlader optische Visierung, Hülsenlänge mind. 47 mm (SG SL opt.Vis. HL mind. 47 mm)</t>
  </si>
  <si>
    <t>5,5 kg</t>
  </si>
  <si>
    <t>Optik bis 4 x Vergrößerung</t>
  </si>
  <si>
    <t>7,5 kg</t>
  </si>
  <si>
    <t>Optik bis 12 x Vergrößerung</t>
  </si>
  <si>
    <t>Sportgewehr Selbstlader f. Kurzwaffenpatronen, offene Visierung (SG SL KW off.Vis.)</t>
  </si>
  <si>
    <t>Sportgewehr Selbstlader Kleinkaliber, optische Visierung (SG SL KK opt.Vis.)</t>
  </si>
  <si>
    <t>Unterhebelrepetierer für Kurzwaffenpatronen, offene Visierung (LA KW off.Vis.)</t>
  </si>
  <si>
    <t>Auflage</t>
  </si>
  <si>
    <t>beliebig / Sicherung</t>
  </si>
  <si>
    <t>1000 g / kein Stecher</t>
  </si>
  <si>
    <t>Optik bis 12x Vergrößerung</t>
  </si>
  <si>
    <t>Präzisionsgewehr Kleinkaliber Light Varmint (PG KK LV)</t>
  </si>
  <si>
    <t>Präzisionsgewehr Kleinkaliber Heavy Varmint (PG KK HV)</t>
  </si>
  <si>
    <t>50m-Zeitserie</t>
  </si>
  <si>
    <t>100m-Zeitserie</t>
  </si>
  <si>
    <t>Dienstsportgewehr Selbstlader,  offene Visierung (DSG SL off.Vis.)</t>
  </si>
  <si>
    <t>Sportgewehr Selbstlader f. Kurzwaffenpatronen optische Visierung (SG SL KW opt.Vis.)</t>
  </si>
  <si>
    <t>Sportgewehr Selbstlader Kleinkaliber, offene Visierung (SG SL KK off.Vis.)</t>
  </si>
  <si>
    <t>50m-Symbolscheibe</t>
  </si>
  <si>
    <t>50m-Fertigkeit</t>
  </si>
  <si>
    <t>100m-Fertigkeit</t>
  </si>
  <si>
    <t>300m-Präzision</t>
  </si>
  <si>
    <t>Hochleistungsgewehr (HG)</t>
  </si>
  <si>
    <t>Zielfernrohrgewehr Selbstlader 300m (ZG SL 300)</t>
  </si>
  <si>
    <t>25m-Präzi-Büchse</t>
  </si>
  <si>
    <t>Unterhebelrepetierer Kleinkaliber, offene Visierung (LA KK off.Vis)</t>
  </si>
  <si>
    <t>Sportgewehr Selbstlader f. Kurzwaffenpatronen, optische Visierung (SG SL KW opt.Vis.)</t>
  </si>
  <si>
    <t>Unterhebelrepetierer für Kurzwaffenpatronen, optische Visierung (LA KW opt.Vis.)</t>
  </si>
  <si>
    <t>25m-Fallscheibe-Büchse-GK</t>
  </si>
  <si>
    <t>25m-Fallscheibe-Büchse-KK</t>
  </si>
  <si>
    <t>Unterhebelrepetierer Kleinkaliber, offene Visierung (LA KK off.Vis))</t>
  </si>
  <si>
    <t>Unterhebelrepetierer Kleinkaliber, optische Visierung (LA KK opt.Vis.)</t>
  </si>
  <si>
    <t>25m-Speed-Flinte</t>
  </si>
  <si>
    <t>Selbstladeflinte, offene Visierung</t>
  </si>
  <si>
    <t>Selbstladeflinte, optische Visierung</t>
  </si>
  <si>
    <t>Repetierflinte, offene Visierung</t>
  </si>
  <si>
    <t>Repetierflinte, optische Visierung</t>
  </si>
  <si>
    <t>Voll- oder Lochschaft</t>
  </si>
  <si>
    <t>25m-Speed-Büchse</t>
  </si>
  <si>
    <t>Unterhebelrepetierer Kleinkaliber, offene Visierung (LA KK off.Vis.)</t>
  </si>
  <si>
    <t>15m-Fallscheibe-Flinte</t>
  </si>
  <si>
    <t>Doppelflinte mit Ejektor</t>
  </si>
  <si>
    <t>Doppelflinte ohne Ejektor</t>
  </si>
  <si>
    <t>Mehrdistanz-Flinte</t>
  </si>
  <si>
    <t>Selbstladeflinte</t>
  </si>
  <si>
    <t>Repetierflinte</t>
  </si>
  <si>
    <t>Mehrdistanz-Büchse</t>
  </si>
  <si>
    <t>Mehrdistanz-P. m. Anschlag</t>
  </si>
  <si>
    <t>Pistole mit Anschlagschaft, off. Visierung (K 2.01. beachten! )</t>
  </si>
  <si>
    <t>Pistole mit Anschlagschaft, opt. Visierung (K 2.01. beachten! )</t>
  </si>
  <si>
    <t>1500 g</t>
  </si>
  <si>
    <t>Long Range 1 (LR1)</t>
  </si>
  <si>
    <t>Long Range 2 (LR2)</t>
  </si>
  <si>
    <t>Long Range 3 (LR3)</t>
  </si>
  <si>
    <t>Long Range 4 (LR4)</t>
  </si>
  <si>
    <t>Long Range 5 (LR5)</t>
  </si>
  <si>
    <t>500m-Präzision</t>
  </si>
  <si>
    <t>20,0 kg</t>
  </si>
  <si>
    <t>15,0 kg</t>
  </si>
  <si>
    <t>Pistole bis 9 mm</t>
  </si>
  <si>
    <t>Pistole über 9 mm</t>
  </si>
  <si>
    <t>Revolver bis .38</t>
  </si>
  <si>
    <t>Revolver über .38</t>
  </si>
  <si>
    <t>Revolver Magnum bis .357</t>
  </si>
  <si>
    <t>Revolver Magnum über .357</t>
  </si>
  <si>
    <t>Freie Klasse Pist./Rev. mind. .30/7,62 mm</t>
  </si>
  <si>
    <t>1300 g</t>
  </si>
  <si>
    <t>1400 g</t>
  </si>
  <si>
    <t>2100 g</t>
  </si>
  <si>
    <t>1600 g</t>
  </si>
  <si>
    <t>1700 g</t>
  </si>
  <si>
    <t>beliebig (K2.07)</t>
  </si>
  <si>
    <t>optisch oder elektronisch</t>
  </si>
  <si>
    <t>1200 g</t>
  </si>
  <si>
    <t>offen, keine Mikrometervisierung</t>
  </si>
  <si>
    <t>offen/verstellbar</t>
  </si>
  <si>
    <t>Pistole</t>
  </si>
  <si>
    <t>Revolver</t>
  </si>
  <si>
    <t>Freie Klasse Pistole mind. .30/7,62 mm</t>
  </si>
  <si>
    <t>Freie Klasse Revolver mind. .30/7,62 mm</t>
  </si>
  <si>
    <t>Pistole mit Anschlagschaft, off. Visierung (K2.01. beachten!)</t>
  </si>
  <si>
    <t>Freie Klasse Pistole .22 lr/5,6 mm mit Anschlagschaft, mit Optik (K2.01 beachten!)</t>
  </si>
  <si>
    <t>beliebige Optik (K2.05)</t>
  </si>
  <si>
    <t>Pistole Standardkaliber</t>
  </si>
  <si>
    <t>Pistole Magnum (alle)</t>
  </si>
  <si>
    <t>Revolver Standardkaliber</t>
  </si>
  <si>
    <t>Revolver Magnum (alle)</t>
  </si>
  <si>
    <t>Single Action-Revolver</t>
  </si>
  <si>
    <t>offen, nicht verstellbar (K2.04)</t>
  </si>
  <si>
    <t>25m-Kombi</t>
  </si>
  <si>
    <t>25m-Mehrdistanz</t>
  </si>
  <si>
    <t>25m-Fallscheibe-GK</t>
  </si>
  <si>
    <t>25m-Fallscheibe-KK</t>
  </si>
  <si>
    <t>25m-Speed</t>
  </si>
  <si>
    <t>Pistole Magnum bis .357</t>
  </si>
  <si>
    <t>Pistole Magnum über .357</t>
  </si>
  <si>
    <t>Freie Klasse Pistole/Revolver .22/5,6 mm offene Visierung</t>
  </si>
  <si>
    <t>Freie Klasse Pist./Rev. .22/5,6 mm mit Optik</t>
  </si>
  <si>
    <t>Dienst-Sportpistole/- revolver (s. Anhang 2)</t>
  </si>
  <si>
    <t>Freie Klasse Pist./Rev. .32 S&amp;W long</t>
  </si>
  <si>
    <t>Revolver unter 4 Zoll</t>
  </si>
  <si>
    <t>Pistole mit Anschlagschaft, opt. Visierung (K2.01. beachten!)</t>
  </si>
  <si>
    <t>Freie Klasse Pistole .22 lr/5,6 mm offene Visierung</t>
  </si>
  <si>
    <t>Freie Klasse Revolver .22 lr/5,6 mm offene Visierung</t>
  </si>
  <si>
    <t>Freie Klasse Pistole .22 lr/5,6 mm mit Optik</t>
  </si>
  <si>
    <t>Freie Klasse Revolver .22 lr/5,6 mm mit Optik</t>
  </si>
  <si>
    <t>Lauflänge</t>
  </si>
  <si>
    <t>Visierlänge</t>
  </si>
  <si>
    <t>Griff</t>
  </si>
  <si>
    <t>Kompensator</t>
  </si>
  <si>
    <t>76,2mm (3Zoll) - 220mm (8,5 Zoll)</t>
  </si>
  <si>
    <t>100mm (4Zoll) - 220mm (8,5 Zoll)</t>
  </si>
  <si>
    <t>Pistole: 76,2mm (3Zoll) - 273mm (10,75 Zoll), Revolver: 100mm (4Zoll) - 273mm (10,75 Zoll)</t>
  </si>
  <si>
    <t>100mm (4Zoll) - 273mm (10,75 Zoll)</t>
  </si>
  <si>
    <t>nicht unter 3 Zoll</t>
  </si>
  <si>
    <t>76,2mm (3Zoll) - 90mm (3,5 Zoll)</t>
  </si>
  <si>
    <t>min. 145mm</t>
  </si>
  <si>
    <t>76,2mm (3Zoll) - 152,40mm (6 Zoll)</t>
  </si>
  <si>
    <t>Pistole: min. 145mm, Revolver: beliebig</t>
  </si>
  <si>
    <t>nicht erlaubt</t>
  </si>
  <si>
    <t>erlaubt</t>
  </si>
  <si>
    <t>mind. 1000g</t>
  </si>
  <si>
    <t>mind. 907g</t>
  </si>
  <si>
    <t>einfacher Griff</t>
  </si>
  <si>
    <t>beliebig, auch Formgriff</t>
  </si>
  <si>
    <t>beihändig nutzbar</t>
  </si>
  <si>
    <t>25m-Präzision</t>
  </si>
  <si>
    <t>ja + Handstütze</t>
  </si>
  <si>
    <t>Zweibein</t>
  </si>
  <si>
    <t>spezial</t>
  </si>
  <si>
    <t>Zweibein/Freihand</t>
  </si>
  <si>
    <t>Freihand</t>
  </si>
  <si>
    <t>Sportgewehr Selbstlader f. Kurzwaffenpatronen, offene Visierung (SG SL KW off.Vis)</t>
  </si>
  <si>
    <t>Sportgewehr Selbstlader Kleinkaliber, optische Visierung (SL SL KK opt.Vis)</t>
  </si>
  <si>
    <t>Präzisionsgewehr bis 7 mm / 100 m (PG 100 bis 7 mm)</t>
  </si>
  <si>
    <t>Präzisionsgewehr über 7 mm / 100 m (PG 100 über 7 mm)</t>
  </si>
  <si>
    <t>Präzisionsgewehr bis 7 mm / 300 m (PG 300 bis 7 mm)</t>
  </si>
  <si>
    <t>Präzisionsgewehr über 7 mm / 300 m (PG 300 über 7 mm)</t>
  </si>
  <si>
    <t>Zielfernrohrgewehr Kleinkaliber (ZG 50 KK)</t>
  </si>
  <si>
    <t>Zielfernrohrgewehr über 7 mm / 100 m (ZG 100 über 7 mm)</t>
  </si>
  <si>
    <t>Zielfernrohrgewehr bis 7 mm / 100 m (ZG 100 bis 7 mm)</t>
  </si>
  <si>
    <t>Zielfernrohrgewehr Selbstlader (ZG SL 100)</t>
  </si>
  <si>
    <t>Zielfernrohrgewehr über 7 mm / 300 m (ZG 300 über 7 mm)</t>
  </si>
  <si>
    <t>Zielfernrohrgewehr bis 7 mm / 300 m (ZG 300 bis 7 mm)</t>
  </si>
  <si>
    <t>Zielfernrohrgewehr Selbstlader 100m, Hülsenlänge mind. 47 mm (ZG SL 100 HL mind.47mm)</t>
  </si>
  <si>
    <t>Zielfernrohrgewehr Selbstlader 100m, Hülsenlänge unter 47 mm (ZG SL 100 HL u. 47mm)</t>
  </si>
  <si>
    <t>Dienstsportgewehr Kleinkaliber, offene Kimme (DSG KK oK)</t>
  </si>
  <si>
    <t>Dienstsportgewehr Kleinkaliber, geschlossene Visierung oder Diopter (DSG KK gK+Dio)</t>
  </si>
  <si>
    <t>Matchsportgewehr Kleinkaliber (MSG KK)</t>
  </si>
  <si>
    <t>Präzisionssportgewehr Kleinkaliber (PSG KK)</t>
  </si>
  <si>
    <t>Freie Klasse (FSG) (nur .22 Win.Mag oder .17 HMR)</t>
  </si>
  <si>
    <t>Flinte Freie Klasse</t>
  </si>
  <si>
    <t>Zweibein/Alternativ</t>
  </si>
  <si>
    <t>ja/nein bei alternativer Auflage</t>
  </si>
  <si>
    <t>Zweibein/Alternativ/Freihand</t>
  </si>
  <si>
    <t xml:space="preserve">Disziplinnummer: </t>
  </si>
  <si>
    <t>Max. Waffengewicht:</t>
  </si>
  <si>
    <t>Visierung:</t>
  </si>
  <si>
    <t>Auflage:</t>
  </si>
  <si>
    <t>Riemen:</t>
  </si>
  <si>
    <t>Schaft:</t>
  </si>
  <si>
    <t>Handstopp:</t>
  </si>
  <si>
    <t>BDS Waffenkontrolle - Langwaffe</t>
  </si>
  <si>
    <t>BDS Waffenkontrolle - Kurzwaffe</t>
  </si>
  <si>
    <t xml:space="preserve">Abzugsgewicht: </t>
  </si>
  <si>
    <t xml:space="preserve">Griff: </t>
  </si>
  <si>
    <t>Lauflänge:</t>
  </si>
  <si>
    <t xml:space="preserve">Visierlänge: </t>
  </si>
  <si>
    <t>Besonderheiten</t>
  </si>
  <si>
    <t>Diopter, U- o. V-Kimme, Lochkimme, Balken-, Dach-, Ring- oder Perlkorn, Diopter mit höchstens 1,5x Optik, Wasserwaage erlaubt</t>
  </si>
  <si>
    <t>Besonderheiten:</t>
  </si>
  <si>
    <t>original, Gummischaftkappe erlaubt</t>
  </si>
  <si>
    <t>original / beliebige Diopter</t>
  </si>
  <si>
    <t>beliebig, keine Hakenkappen</t>
  </si>
  <si>
    <t>4762 Gramm</t>
  </si>
  <si>
    <t>-keine-</t>
  </si>
  <si>
    <t>Achtung: ggf.Feststellungsbescheid prüfen auf Zweibein, Vorderschaftgriff etc.</t>
  </si>
  <si>
    <t>Waffe muss einen Kompensator haben, oder eine Optik, oder vom Gewicht her in keine andere Disziplin passen.</t>
  </si>
  <si>
    <t>Maximal-Maße Jagdgewehr</t>
  </si>
  <si>
    <t>- Kennziffer 3103 und 3104</t>
  </si>
  <si>
    <t>Zugelassen sind serienmäßig vom Hersteller angebotene Einzellader und Repetierge- wehre handelsüblicher Bauart.</t>
  </si>
  <si>
    <t>einschließlich Kaliber 6,4 mm / .243</t>
  </si>
  <si>
    <t xml:space="preserve">L 2.02.3    </t>
  </si>
  <si>
    <t xml:space="preserve"> Disziplin „Jagdgewehr“ (JG) </t>
  </si>
  <si>
    <t xml:space="preserve">Bei 3103 Kaliber:                   </t>
  </si>
  <si>
    <t>alle  Zentralfeuerpatronen  ab  Kaliber  5,2  mm  /  .204  bis</t>
  </si>
  <si>
    <t>einschließlich Kaliber 9,3 mm / .366 Waffengewicht:</t>
  </si>
  <si>
    <t>Waffengewicht:                       Abzugswiderstand:                beliebig</t>
  </si>
  <si>
    <t>höchstens 5000 Gramm einschließlich Optik</t>
  </si>
  <si>
    <t>Abzugswiderstand:</t>
  </si>
  <si>
    <t xml:space="preserve">Bei 3104 Kaliber:                   </t>
  </si>
  <si>
    <t>alle  Zentralfeuerpatronen  ab  Kaliber  6,5  mm  /  .257  bis</t>
  </si>
  <si>
    <t xml:space="preserve">Sicherung:                             </t>
  </si>
  <si>
    <t>Ein Sicherungssystem muss vorhanden sein.</t>
  </si>
  <si>
    <t xml:space="preserve"> Zielfernrohre mit höchstens 12-facher Vergrößerung. Weitergehende  Vergrößerungen müssen gesperrt  sein.</t>
  </si>
  <si>
    <t>Das Zielfernrohr muss mittig über dem Lauf liegen,  eine seitliche Auslagerung ist nicht erlaubt.</t>
  </si>
  <si>
    <t xml:space="preserve">Schaft:                                   </t>
  </si>
  <si>
    <t>Abmessungen:    Maximalmaße    -    siehe obige Zeichnung</t>
  </si>
  <si>
    <t>Skelettierte Schäfte,  Schub- oder Klappschäfte sowie Schäfte mit freistehenden Pistolengriffen, die nicht im Hinterschaft zur Griffverbesserung integriert sind,  sind nicht erlaubt.</t>
  </si>
  <si>
    <t xml:space="preserve">Gewehrriemen:                      </t>
  </si>
  <si>
    <t xml:space="preserve">Die Verwendung eines Gewehrriemens ist nicht erlaubt. </t>
  </si>
  <si>
    <t xml:space="preserve">Scheibe:                                </t>
  </si>
  <si>
    <t>BDS-100m-Scheibe</t>
  </si>
  <si>
    <t xml:space="preserve">Anschlag:                               </t>
  </si>
  <si>
    <t>stehend angestrichen</t>
  </si>
  <si>
    <t>max. Kaliber 9,3mm/.366, Waffe muss Sicherung besitzen, ZF muss mittig über Laufachse liegen, Schaft max. Maße gemäß Zeichnung, Skelettierte Schäfte,  Schub- oder Klappschäfte sowie Schäfte mit freistehenden Pistolengriffen, die nicht im Hinterschaft zur Griffverbesserung integriert sind,  sind nicht erlaubt.</t>
  </si>
  <si>
    <t>min. Kaliber 5,2mm/.204, Waffe muss Sicherung besitzen, ZF muss mittig über Laufachse liegen, Schaft max. Maße gemäß Zeichnung, Skelettierte Schäfte,  Schub- oder Klappschäfte sowie Schäfte mit freistehenden Pistolengriffen, die nicht im Hinterschaft zur Griffverbesserung integriert sind,  sind nicht erlaubt.</t>
  </si>
  <si>
    <t>Zugelassen sind Einzellader und Repetiergewehre mit geschlossener Visierung oder Diopter, die als standardmäßige Übungs- und Sportwaffen gedient haben oder standardmäßigen Dienstsportgewehren nachgebildet sind. Die Waffen müssen sich im Originalzustand im Sinne von Nr. L2.05.01 befinden. Das Anbringen einer Gummischaftkappe ist erlaubt.</t>
  </si>
  <si>
    <t>beliebig, s. Nr. L2.02.1</t>
  </si>
  <si>
    <t>beliebig, s. Nr. L2.01.7</t>
  </si>
  <si>
    <t>beliebig, s. Nr. L2.02.1
L2.02.1</t>
  </si>
  <si>
    <t>Nur Einzellader und Repetierbüchsen, keine Selbstladebüchsen. Handstützen max. 200mm von Laufachse, Kolbenkappe Abmessungen: gerade Länge: 153mm - gebogene Länge: 178mm, Haken darf max. 50mm nach links oder rechts von Mitte Kolbenkappe gebogen sein</t>
  </si>
  <si>
    <t>Einzellader, Repetier- und halbautomatische Gewehre im Kaliber .22WinMag oder .17HMR</t>
  </si>
  <si>
    <t>Zugelassen sind serienmäßig vom Hersteller angebotene Einzellader und Repetiergewehre mit Unterhebelrepetier- oder Vorderschaftrepetier-System handelsüblicher Bauart. Speedloader sind nicht erlaubt. ACHTUNG: kein .30Carbine</t>
  </si>
  <si>
    <t>Zugelassene Kurzwaffenkaliber:</t>
  </si>
  <si>
    <t>7,62 mm Tokarev</t>
  </si>
  <si>
    <t>7,63 mm Mauser</t>
  </si>
  <si>
    <t>.30 Carbine (mit Ausnahmen, s.u.)</t>
  </si>
  <si>
    <t>9 mm Luger</t>
  </si>
  <si>
    <t>9x21 IMI</t>
  </si>
  <si>
    <t>.40 S&amp;W</t>
  </si>
  <si>
    <t>10 mm Auto</t>
  </si>
  <si>
    <t>.44 S&amp;W Special</t>
  </si>
  <si>
    <t>.45 Auto</t>
  </si>
  <si>
    <t>Selbstladebüchse</t>
  </si>
  <si>
    <t>Zugelassene Kurzwaffenkaliber</t>
  </si>
  <si>
    <t>Unterhebelrepetiergewehr</t>
  </si>
  <si>
    <t>.32 H&amp;R Mag</t>
  </si>
  <si>
    <t>.32-20 WCF</t>
  </si>
  <si>
    <t>.38 Special</t>
  </si>
  <si>
    <t>.38-40</t>
  </si>
  <si>
    <t>.357 Magnum</t>
  </si>
  <si>
    <t>.44-40</t>
  </si>
  <si>
    <t>.45 Long Colt</t>
  </si>
  <si>
    <t>.44 Magnum</t>
  </si>
  <si>
    <t>Zugelassen sind serienmäßig vom Hersteller angebotene Einzellader und Repetiergewehre handelsüblicher Bauart, keine Selbstladebüchsen. Unterhebel-, Fallblock- oder Drehblock-Verschlußsysteme sind nicht zugelassen. Ferner sind Modelle nicht zugelassen, die bei der Disziplin 2105 oder 2106 (Dienstsportgewehr KK) eingesetzt werden können.</t>
  </si>
  <si>
    <t>beliebige Optik oder Diopter, auch mit optischer Vergrößerung</t>
  </si>
  <si>
    <t>Zugelassen sind serienmäßig vom Hersteller angebotene Einzellader und Repetiergewehre mit Unterhebelrepetier-, Vorderschaftrepetier-, oder Geradzugrepetiersysteme handelsüblicher Bauart. Änderungen am Schaft, welche den Charakter der Waffe nicht verändern sind erlaubt, insbesondere das Anbringen von Gummischaftkappen</t>
  </si>
  <si>
    <t>Zugelassen sind serienmäßig vom Hersteller angebotene Einzellader und Repetiergewehre mit Unterhebelrepetier- oder Vorderschaftrepetier-System handelsüblicher Bauart. Änderungen am Schaft, welche den Charakter der Waffe nicht verändern sind erlaubt, insbesondere das Anbringen von Gummischaftkappen</t>
  </si>
  <si>
    <t>Zugelassen sind Einzellader und Repetiergewehre, KEINE Selbstladebüchsen, Vorderschaft darf nicht breiter als 76mm sein und muss ander Unterseite eine flache, oder konvexe Form aufweisen</t>
  </si>
  <si>
    <t>Dienstsportgewehr, offene Kimme (DSG oK)</t>
  </si>
  <si>
    <t>Repetiergewehre oder Einzellader, KEINE Selbstladebüchsen, Magazinkapazität min. 5 Patronen, bis 31.12.1965 bei Armee oder Polizei geführt, Waffe im Originalzustand nach L2.05.1, Aptierung zu größeren Kalibern, oder Kaliber .308Win erlaubt</t>
  </si>
  <si>
    <t>Repetiergewehre oder Einzellader, KEINE Selbstladebüchsen, Magazinkapazität min. 5 Patronen, bis 31.12.1965 bei Armee oder Polizei geführt, Waffe im Originalzustand nach L2.05.1, Aptierung zu größeren Kalibern, oder Kaliber .308Win erlaubt, Umbauten auf Einzellader vor 01.04.2003 sind zugelassen, Nachweispflicht liegt beim Schützen</t>
  </si>
  <si>
    <t>Dienstsportgewehr, geschlossene Kimme und Diopter (DSG gK + D)</t>
  </si>
  <si>
    <t>Repetiergewehre, Magazinkapazität min. 5 Patronen, bis 31.12.1965 bei Armee oder Polizei geführt, Waffe im Originalzustand nach L2.05.1, auch Einzellader erlaubt, Adaptierung zu größeren Kalibern, oder Kaliber .308Win erlaubt, Umbauten auf Einzellader vor 01.04.2003 sind zugelassen, Nachweispflicht liegt beim Schützen</t>
  </si>
  <si>
    <t xml:space="preserve"> Einzellader und Repetiergewehre für "Magnum"-Patronen, Mindestkaliber 7,62 mm/.30, Höchstkaliber 11,63 mm/.45 Bei Patronen, unterhalb des Kalibers 9 mm/.354 Mindesthülsenlänge 68 mm,  oberhalb des Kalibers 9 mm/.354 Mindesthülsenlänge 62 mm, KEINE Selbstladebüchsen</t>
  </si>
  <si>
    <t>Nur Selbstladebüchsen, KEINE Repetiergewehre oder Einzellader, KEINE .22lfb, .22WinMag, .17MHR, Magazinkapazität mind. 5, max 10 Patronen, ggf. Feststellungsbescheid beachten, insbesondere bezüglich der Anbringung eines Zweibeins, ggf. Alternative Auflage, dann aber ohne Handstopp</t>
  </si>
  <si>
    <t>Nur Selbstladebüchsen, KEINE Repetiergewehre oder Einzellader,KEINE .22lfb, .22WinMag, .17MHR, Grundsäzlich alle Kaliber zwischen 5,45mm/.215 und 8mm/.323, Magazinkapazität mind. 5, max 10 Patronen, ggf. Feststellungsbescheid beachten, insbesondere bezüglich der Anbringung eines Zweibeins, ggf. Alternative Auflage, dann aber ohne Handstopp</t>
  </si>
  <si>
    <t>Nur Selbstladebüchsen, KEINE Repetiergewehre oder Einzellader, Magazinkapazität mind. 5, max 10 Patronen, ggf. Feststellungsbescheid beachten, insbesondere bezüglich der Anbringung eines Zweibeins, ggf. Alternative Auflage, dann aber ohne Handstopp</t>
  </si>
  <si>
    <t>SL-büchse mit off. Visierung (Kimme und Korn) ,Magazinkapazität  min. 5 und max. 10 Patronen, bis 31.12.1965 bei Armee oder Polizei geführt, oder Nachbauten, UND die in der „Positivliste der Selbstladewaffen für DSG“ aufgeführt sind. Aptierung gr. Kaliber und .308Win sind zulässig. Alle Zentralfeuerpatronen ab Kaliber 6,5mm/.257 bis 8mm/.323, soweit das Kaliber einer Originalausführung des Gewehrtyps entspricht.</t>
  </si>
  <si>
    <t>original, Feinvisiere mit Höhen- und Seitenfeinverstellung sind erlaubt</t>
  </si>
  <si>
    <t>SL-büchse mit geschl. Kimme oder Diopter ,Magazinkapazität  min. 5 und max. 10 Patronen, bis 31.12.1965 bei Armee oder Polizei geführt, oder Nachbauten, UND die in der „Positivliste der Selbstladewaffen für DSG“ aufgeführt sind. Aptierung gr. Kaliber und .308Win sind zulässig. Alle Zentralfeuerpatronen ab Kaliber 6,5mm/.257 bis 8mm/.323, soweit das Kaliber einer Originalausführung des Gewehrtyps entspricht.</t>
  </si>
  <si>
    <t>SL-Büchse oK,gK ,Magazinkapazität  min. 5 und max. 10 Patronen, bis 31.12.1965 bei Armee oder Polizei geführt, oder Nachbauten, UND die in der „Positivliste der Selbstladewaffen für DSG“ aufgeführt sind. Aptierung gr. Kaliber und .308Win sind zulässig. Alle Zentralfeuerpatronen ab Kaliber 6,5mm/.257 bis 8mm/.323, soweit das Kaliber einer Originalausführung des Gewehrtyps entspricht.</t>
  </si>
  <si>
    <t>original, gK/Diopter beliebig</t>
  </si>
  <si>
    <t>Einzellader und Repetiergewehre mit geschlossener Visierung oder
Diopter, die als standardmäßige Übungs- und Sportwaffen gedient haben oder standardmäßigen Dienstsportgewehren nachgebildet sind. Die Waffen müssen sich im Originalzustand im Sinne von Nr. L2.05.01 befinden. Das Anbringen einer Gummischaftkappe ist erlaubt.</t>
  </si>
  <si>
    <t>beliebig, Stecher erlaubt</t>
  </si>
  <si>
    <t>Einzellader, Repetier- und halbautomatische Gewehre, alle Zentralfeuerpatronen ab Kaliber 8,6 mm / .338 bis einschließlich Kaliber 9,5 mm / .375, Breite des Vorderschafts max. 76 mm</t>
  </si>
  <si>
    <t>Einzellader, Repetier- und halbautomatische Gewehre, alle Zentralfeuerpatronen ab Kaliber 9,5 mm / .375 bis einschließlich Kaliber 12,8 mm / .50, Breite des Vorderschafts max. 76 mm</t>
  </si>
  <si>
    <t>Einzellader, Repetier- und halbautomatische Gewehre, Kaliber: 6,5 x 55, .223Rem, 7,5 x 55, .308Win, 8 x 57 IS, .30-06Spr., .303Brit., 7,62 x 54 R, weitere Kaliber können durch den Veranstalter zugelassen werden</t>
  </si>
  <si>
    <t>Einzellader, Repetier- und halbautomatische Gewehre, Kaliber: 6,5 x 47 Lapua, 6mm Norma BR, 6,5 Creedmoor, 6 Creedmoor, 6 XC, weitere Kaliber können durch den Veranstalter zugelassen werden</t>
  </si>
  <si>
    <t>Einzellader, Repetier- und halbautomatische Gewehre, Kaliber: .300 WinMag, .300RUM, .300WbyMag, .300WSM, .270WSM, .300LapuaMagnum, 7,62UKM, weitere Kaliber können durch den Veranstalter zugelassen werden</t>
  </si>
  <si>
    <t>Wechselmagazin erlaubt, Schubschaft, skelettierter und einstellbarer Schaft erlaubt, KEIN Klappschaft</t>
  </si>
  <si>
    <t>Quer- oder Bockdoppelflinte, Schubschaft, skelettierter und einstellbarer Schaft erlaubt, KEIN Klappschaft</t>
  </si>
  <si>
    <t>Wechselmagazin NICHT erlaubt, skelettierter und einstellbarer Schaft erlaubt, Schubschaft nur, wenn die Waffe nicht unter 95cm Gesamtlänge kommt, KEIN Klappschaft</t>
  </si>
  <si>
    <t>halbautomatische Gewehre, Magazinkapazität von mind. 5 max.10 Patronen, ggf. Feststellungbescheid beachten, insbesondere auf Anbauteile prüfen</t>
  </si>
  <si>
    <t>offen oder geschlossen,das Anbringen einer HK SL6/SL7-Visierung oder ähnlichem ist erlaubt</t>
  </si>
  <si>
    <t>offen oder geschlossen, das Anbringen einer HK SL6/SL7-Visierung oder ähnlichem ist erlaubt.</t>
  </si>
  <si>
    <t>beliebig, s.Nr.
L2.02.2</t>
  </si>
  <si>
    <t>beliebig,
s. Nr. L2.02.18</t>
  </si>
  <si>
    <t>beliebig, s. Nr. L2.02.18</t>
  </si>
  <si>
    <t>beliebig,
s. Nr. L2.02.12</t>
  </si>
  <si>
    <t>beliebig, s. Nr. L2.02.17</t>
  </si>
  <si>
    <t>auch Vorderschaftrepetiersysteme zugelassen, Änderungen am Schaft, welche den Charaktzer der Waffe nicht verändern sind zulässig, insbesondere Gummischaftkappen, nur Kimme und Korn, die nicht dem Original entsprechen müssen. Lochkimme, Diopter oder Ringkorn sind nicht erlaubt</t>
  </si>
  <si>
    <t>auch Vorderschaftrepetiersysteme zugelassen, Änderungen am Schaft, welche den Charaktzer der Waffe nicht verändern sind zulässig, insbesondere Gummischaftkappen, nur Kimme und Korn, die nicht dem Original entsprechen müssen. Lochkimme, Diopter oder Ringkorn sind nicht erlaubt.</t>
  </si>
  <si>
    <t>auch Vorderschaftrepetiersysteme und Geradezugrepetiersysteme zugelassen, Änderungen am Schaft, welche den Charaktzer der Waffe nicht verändern sind zulässig, insbesondere Gummischaftkappen, nur Kimme und Korn, die nicht dem Original entsprechen müssen. Lochkimme, Diopter oder Ringkorn sind nicht erlaubt.</t>
  </si>
  <si>
    <t>Achtung: ggf.Feststellungsbescheid prüfen auf Vorderschaftgriff etc.</t>
  </si>
  <si>
    <t>Achtung: ggf.Feststellungsbescheid prüfen auf Vorderschaftgriff etc., kein .30Carbine</t>
  </si>
  <si>
    <t>Nur Selbstladebüchsen, KEINE Repetiergewehre oder Einzellader, Hülsenlänge nach CIP, Magazinkapazität mind. 5, max 10 Patronen, ggf. Feststellungsbescheid beachten</t>
  </si>
  <si>
    <t>ACHTUNG: ZF mit Vergrößerungen unter 5x sind nicht zugelassen!!Nur Selbstladebüchsen, KEINE Repetiergewehre oder Einzellader, Hülsenlänge gemäß CIP, Magazinkapazität mind. 5, max 10 Patronen, ggf. Feststellungsbescheid beachten, insbesondere bezüglich der Anbringung eines Zweibeins, ggf. Alternative Auflage, dann aber ohne Handstopp</t>
  </si>
  <si>
    <t>auch Vorderschaftrepetiersysteme und Geradezugrepetiersysteme zugelassen, Änderungen am Schaft, welche den Charakter der Waffe nicht verändern sind zulässig, insbesondere Gummischaftkappen, nur Kimme und Korn, die nicht dem Original entsprechen müssen. Lochkimme, Diopter oder Ringkorn sind nicht erlaubt.</t>
  </si>
  <si>
    <t>zu Nr. L2.02.17 und L2.02.18 Präzisionsgewehr 100/300m</t>
  </si>
  <si>
    <t>Zur Unterscheidung ob ein Gewehr als Zielfernrohrgewehr 100/300m</t>
  </si>
  <si>
    <t>(ZG100/300) oder als Präzisionsgewehr 100/300m (PG100/300) einge-</t>
  </si>
  <si>
    <t>setzt werden kann, sind folgende Merkmale zu prüfen:</t>
  </si>
  <si>
    <t>• Entscheidung anhand der Vergrößerung des Zielfernrohrs</t>
  </si>
  <si>
    <t>- Beträgt die tatsächlich verwendete Vergrößerung des ZF höchstens</t>
  </si>
  <si>
    <t>12-fach, ist das Gewehr als ZG100/300 einzustufen. Dabei ist der</t>
  </si>
  <si>
    <t>Verstellbereich des ZF (z.B. 6- bis 18-fache Vergrößerung) nicht</t>
  </si>
  <si>
    <t>entscheidend. Entscheidend ist die tatsächlich verwendete Einstel-</t>
  </si>
  <si>
    <t>lung, die während der Probe und des Wettkampfs nicht verändert</t>
  </si>
  <si>
    <t>werden darf. Das maximale Waffengewicht von 7,5 kg für ZG 100/</t>
  </si>
  <si>
    <t>300 ist zusätzlich zu beachten.</t>
  </si>
  <si>
    <t>- Liegt die tatsächlich verwendete Vergrößerung des ZF über 12-</t>
  </si>
  <si>
    <t>fach, ist das Gewehr als PG100/300 einzustufen. Dabei ist der Ver-</t>
  </si>
  <si>
    <t>stellbereich des ZF (z.B. 10-fach bis 36-fach) nicht entscheidend.</t>
  </si>
  <si>
    <t>Entscheidend ist die tatsächlich verwendete Einstellung, die wäh-</t>
  </si>
  <si>
    <t>rend der Probe und des Wettkampfs nicht verändert werden darf.</t>
  </si>
  <si>
    <t>- Auch bei Verwendung von Vorderschaft- und Hinterschaftauflagen</t>
  </si>
  <si>
    <t>(sog. Benchrest-Auflagen) und der damit verbundenen Einstufung</t>
  </si>
  <si>
    <t>als PG100/300 muss die tatsächlich verwendete Vergrößerung des</t>
  </si>
  <si>
    <t>ZF mehr als 12-fach betragen.</t>
  </si>
  <si>
    <t>- Beträgt das Waffengewicht maximal 7,5 kg und kann das ZF auf</t>
  </si>
  <si>
    <t>höchstens 12-fache Vergrößerung eingestellt werden bzw. hat das</t>
  </si>
  <si>
    <t>ZF eine Festbrennweite von höchstens 12-fach, kann das Gewehr</t>
  </si>
  <si>
    <t>nur als ZF100/300 eingesetzt werden. Eine Verwendung von sog.</t>
  </si>
  <si>
    <t>Benchrest-Auflagen ist somit nicht zulässig.</t>
  </si>
  <si>
    <t>• Entscheidung anhand des Waffengewichts</t>
  </si>
  <si>
    <t>- Bei einem tatsächlichen Waffengewicht von höchstens 7,5 kg ist</t>
  </si>
  <si>
    <t>das Gewehr als ZG100/300 einzusetzen (Voraussetzung: max, 12-</t>
  </si>
  <si>
    <t>fache Vergrößerung.</t>
  </si>
  <si>
    <t>- Übersteigt das Waffengewicht 7,5 kg, ist das Gewehr als</t>
  </si>
  <si>
    <t>PG100/300 einzusetzen (Voraussetzung: ZF über 12-fach).</t>
  </si>
  <si>
    <t>- Das Anbringen von handelsüblichen, im Schießsport gebräuchli-</t>
  </si>
  <si>
    <t>chen Zusatzgewichten an Lauf oder Schaft zur Erhöhung des Waf-</t>
  </si>
  <si>
    <t>fengewichts ist zulässig.</t>
  </si>
  <si>
    <t>- Beim Waffengewicht gilt die Toleranzregel in Nr. A2.03 Allg. Teil.</t>
  </si>
  <si>
    <t>• Einhaltung der Merkmale</t>
  </si>
  <si>
    <t>- Werden die og. Merkmale eingehalten, können die Disziplinen ZG</t>
  </si>
  <si>
    <t>und PG mit derselben Waffe geschossen werden.</t>
  </si>
  <si>
    <t>offen/Kimme muss höhen- und seitenverstellbar sein</t>
  </si>
  <si>
    <t>Zugelassen sind serienmäßig vom Hersteller angebotene Einzellader, Repetier- und halbautomatische Gewehre handelsüblicher Bauart. Achtung: ggf. Feststellungsbescheid prüfen auf Zweibein, Vorderschaftgriff etc.</t>
  </si>
  <si>
    <t>Repetiergewehre oder Einzellader, KEINE Selbstlader, Magazinkapazität min. 5 Patronen, bis 31.12.1965 bei Armee oder Polizei geführt, Waffe im Originalzustand nach L2.05.1, auch Einzellader erlaubt, Adaptierung zu größeren Kalibern, oder Kaliber .308Win erlaubt, Umbauten auf Einzellader vor 01.04.2003 sind zugelassen, Nachweispflicht liegt beim Schützen</t>
  </si>
  <si>
    <t>Nur Einzellader und Repetierbüchsen, KEINE Selbstladebüchsen, keine Unterhebel-, Fallblock- oder Drehblockverschlußsysteme, keine Waffen die in den Disziplinen 3106/3107 (DSG), 3109/3110 (DSG SL), 3117/3118 (ZG100) oder 4107/4110 (ZG300) eingesetzt werden können, UNBEDINGT PG-ZG Unterscheidung beachten!</t>
  </si>
  <si>
    <t>Nur Einzellader und Repetierbüchsen, KEINE Selbstladebüchsen, keine Unterhebel-, Fallblock- oder Drehblockverschlußsysteme, keine Waffen die in den Disziplinen 3106/3107 (DSG), 3109/3110 (DSG SL), 3117/3118 (ZG100) oder 4107/4110 (ZG300) eingesetzt werden können, UNBEDINGT PG-ZG Unterscheidung beachten!Nur Einzellader und Repetierbüchsen, KEINE Selbstladebüchsen, keine Unterhebel-, Fallblock- oder Drehblockverschlußsysteme, keine Waffen die in den Disziplinen 3106/3107 (DSG), 3109/3110 (DSG SL), 3117/3118 (ZG100) oder 4107/4110 (ZG300) eingesetzt werden können, UNBEDINGT PG-ZG Unterscheidung beachten!</t>
  </si>
  <si>
    <t>Nur Einzellader und Repetierbüchsen, KEINE Selbstladebüchsen, keine Unterhebel-, Fallblock- oder Drehblockverschlußsysteme, Waffen die in den Disziplinen 3106/3107 (DSG) oder 3109/3110 (DSG SL) eingesetzt werden können sind nicht erlaubt, UNBEDINGT PG-ZG Unterscheidung beachten!</t>
  </si>
  <si>
    <t>- keine -</t>
  </si>
  <si>
    <t>Wechselmagazin erlaubt, Schubschaft, skelettierter und einstellbarer Schaft erlaubt, KEIN Klappschaft, Keine Mündungsbremse/Kompensator</t>
  </si>
  <si>
    <t>Wechselmagazin NICHT erlaubt, Schubschaft, skelettierter und einstellbarer Schaft erlaubt, KEIN Klappschaft, Keine Mündungsbremse/Kompensator</t>
  </si>
  <si>
    <t>Wechselmagazin erlaubt, skelettierter und einstellbarer Schaft erlaubt, Schubschaft nur, wenn die Waffe nicht unter 95cm Gesamtlänge kommt, KEIN Klappschaft, Keine Mündungsbremse/Kompensator</t>
  </si>
  <si>
    <t>Wechselmagazin NICHT erlaubt, skelettierter und einstellbarer Schaft erlaubt, Schubschaft nur, wenn die Waffe nicht unter 95cm Gesamtlänge kommt, KEIN Klappschaft, Keine Mündungsbremse/Kompensator</t>
  </si>
  <si>
    <t>Kurzwaffenpatronen gemäß Liste „Anhang 2 Langwaffenteil“ SHB_LW sind nicht erlaubt, insbesondere ist das Kaliber .44-40 nicht erlaubt!! Geringfügige Änderungen am Schaft, die den Charakter der Waffe nicht verändern, sind gestattet, insbesondere das Anbringen von handelsüblichen Gummischaftkappen.
Erlaubte Visierungen s. Kommentar. Ringkimmen sind nicht erlaubt.</t>
  </si>
  <si>
    <t>Griffschalen können vom Original abweichen, wenn der Schütze nachweist, dass die montierten Griffschalen dienstlich geführt wurden. Bei Rev. Military&amp;Police sind Pachmayr-Griffschalen erlaubt.</t>
  </si>
  <si>
    <t>Freie Klasse Pistole .22lr/5,6 mm offene Visierung</t>
  </si>
  <si>
    <t>Freie Klasse Revolver .22lr/5,6 mm offene Visierung</t>
  </si>
  <si>
    <t>Freie Klasse Pistole .22lr/5,6 mm mit Optik</t>
  </si>
  <si>
    <t>Freie Klasse Revolver .22lr/5,6 mm mit Optik</t>
  </si>
  <si>
    <t>beliebige Optik oder Diopter, auch mit optischer Vergrößerung (max1,5x)</t>
  </si>
  <si>
    <t>Nur Einzellader und Repetierbüchsen, KEINE Selbstladebüchsen, keine Unterhebel-, Fallblock- oder Drehblockverschlußsysteme, Waffen die in den Disziplinen 3106/3107 (DSG), 3109/3110 (DSG SL) oder 3111 (DSG ZF) eingesetzt werden können sind nicht erlaubt, UNBEDINGT PG-ZG Unterscheidung beachten!</t>
  </si>
  <si>
    <t>Nur Einzellader und Repetierbüchsen, KEINE Selbstladebüchsen, keine Unterhebel-, Fallblock- oder Drehblockverschlußsysteme, keine Waffen die in den Disziplinen 3106/3107 (DSG), 3109/3110 (DSG SL) oder 3111 (DSG ZF) eingesetzt werden können, UNBEDINGT PG-ZG Unterscheidung beachten!</t>
  </si>
  <si>
    <t>Optik 4,5x-12 x Vergrößerung</t>
  </si>
  <si>
    <t>original, offene/geschlossene Visierung</t>
  </si>
  <si>
    <t>Das Tool zur Unterstützung der Waffen-Kontrolle ist derzeit noch ein privates Projekt.</t>
  </si>
  <si>
    <t xml:space="preserve"> Das Tool soll dazu dienen die Waffenkontrolle schneller und sicherer zu machen. </t>
  </si>
  <si>
    <t>Allerdings erhebt das Tool nicht den Anspruch zu 100 Prozent richtig, oder vollständig zu sein, auch wenn wir in einem Team gemeinsam daran arbeiten.</t>
  </si>
  <si>
    <t>Im Zweifelsfall ist immer das Sporthandbuch ausschlaggebend</t>
  </si>
  <si>
    <t>Wenn Fehler oder Falschaussagen in dem Tool auffallen schickt mir bitte eine Mail an: marten@bds-lv2.de</t>
  </si>
  <si>
    <t>Disclaimer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</si>
</sst>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name val="Calibri"/>
      <family val="2"/>
      <scheme val="minor"/>
    </font>
    <font>
      <sz val="8"/>
      <name val="Calibri"/>
      <family val="2"/>
      <scheme val="minor"/>
    </font>
    <font>
      <b/>
      <sz val="16"/>
      <color theme="1"/>
      <name val="Calibri"/>
      <family val="2"/>
      <scheme val="minor"/>
    </font>
    <font>
      <sz val="20"/>
      <color theme="1"/>
      <name val="Calibri"/>
      <family val="2"/>
      <scheme val="minor"/>
    </font>
    <font>
      <sz val="14"/>
      <color theme="1"/>
      <name val="Calibri"/>
      <family val="2"/>
      <scheme val="minor"/>
    </font>
    <font>
      <b/>
      <sz val="18"/>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6"/>
      <color rgb="FFC00000"/>
      <name val="Calibri"/>
      <family val="2"/>
      <scheme val="minor"/>
    </font>
    <font>
      <u/>
      <sz val="20"/>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FFFF0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theme="4"/>
      </left>
      <right style="double">
        <color theme="4"/>
      </right>
      <top style="double">
        <color theme="4"/>
      </top>
      <bottom style="double">
        <color theme="4"/>
      </bottom>
      <diagonal/>
    </border>
  </borders>
  <cellStyleXfs count="1">
    <xf numFmtId="0" fontId="0" fillId="0" borderId="0"/>
  </cellStyleXfs>
  <cellXfs count="70">
    <xf numFmtId="0" fontId="0" fillId="0" borderId="0" xfId="0"/>
    <xf numFmtId="0" fontId="0" fillId="0" borderId="0" xfId="0" applyAlignment="1">
      <alignment horizontal="center"/>
    </xf>
    <xf numFmtId="0" fontId="0" fillId="0" borderId="0" xfId="0" applyAlignment="1">
      <alignment wrapText="1"/>
    </xf>
    <xf numFmtId="0" fontId="1" fillId="0" borderId="0" xfId="0" applyFont="1" applyAlignment="1">
      <alignment horizontal="left" wrapText="1"/>
    </xf>
    <xf numFmtId="0" fontId="0" fillId="0" borderId="0" xfId="0" applyAlignment="1">
      <alignment vertical="center"/>
    </xf>
    <xf numFmtId="0" fontId="0" fillId="0" borderId="0" xfId="0" applyAlignment="1">
      <alignment horizontal="center" vertical="center"/>
    </xf>
    <xf numFmtId="0" fontId="0" fillId="0" borderId="4" xfId="0" applyBorder="1"/>
    <xf numFmtId="0" fontId="0" fillId="0" borderId="5" xfId="0" applyBorder="1"/>
    <xf numFmtId="0" fontId="7" fillId="0" borderId="0" xfId="0" applyFont="1"/>
    <xf numFmtId="0" fontId="0" fillId="0" borderId="4" xfId="0" applyBorder="1" applyAlignment="1">
      <alignment vertical="center"/>
    </xf>
    <xf numFmtId="0" fontId="5" fillId="2" borderId="0" xfId="0" applyFont="1" applyFill="1" applyAlignment="1">
      <alignment vertical="center"/>
    </xf>
    <xf numFmtId="0" fontId="0" fillId="0" borderId="5" xfId="0" applyBorder="1" applyAlignment="1">
      <alignment vertical="center"/>
    </xf>
    <xf numFmtId="0" fontId="5" fillId="0" borderId="0" xfId="0" applyFont="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6" xfId="0" applyBorder="1"/>
    <xf numFmtId="0" fontId="0" fillId="0" borderId="7" xfId="0" applyBorder="1"/>
    <xf numFmtId="0" fontId="0" fillId="0" borderId="8" xfId="0" applyBorder="1"/>
    <xf numFmtId="0" fontId="0" fillId="2" borderId="0" xfId="0" applyFill="1" applyAlignment="1">
      <alignment vertical="center"/>
    </xf>
    <xf numFmtId="0" fontId="5" fillId="2" borderId="0" xfId="0" applyFont="1" applyFill="1"/>
    <xf numFmtId="0" fontId="0" fillId="0" borderId="4" xfId="0" applyBorder="1" applyAlignment="1">
      <alignment vertical="top"/>
    </xf>
    <xf numFmtId="0" fontId="5" fillId="2" borderId="0" xfId="0" applyFont="1" applyFill="1" applyAlignment="1">
      <alignment vertical="top"/>
    </xf>
    <xf numFmtId="0" fontId="0" fillId="0" borderId="5" xfId="0" applyBorder="1" applyAlignment="1">
      <alignment vertical="top"/>
    </xf>
    <xf numFmtId="0" fontId="0" fillId="0" borderId="0" xfId="0" applyAlignment="1">
      <alignment vertical="top"/>
    </xf>
    <xf numFmtId="0" fontId="0" fillId="0" borderId="0" xfId="0" applyAlignment="1">
      <alignment horizontal="left" vertical="top"/>
    </xf>
    <xf numFmtId="0" fontId="7" fillId="5" borderId="0" xfId="0" applyFont="1" applyFill="1" applyProtection="1">
      <protection locked="0"/>
    </xf>
    <xf numFmtId="0" fontId="5" fillId="0" borderId="0" xfId="0" applyFont="1" applyAlignment="1">
      <alignment vertical="top"/>
    </xf>
    <xf numFmtId="49" fontId="0" fillId="0" borderId="0" xfId="0" applyNumberFormat="1" applyAlignment="1">
      <alignment horizontal="center"/>
    </xf>
    <xf numFmtId="49" fontId="0" fillId="0" borderId="0" xfId="0" applyNumberFormat="1"/>
    <xf numFmtId="0" fontId="7" fillId="5" borderId="9" xfId="0" applyFont="1" applyFill="1" applyBorder="1" applyAlignment="1" applyProtection="1">
      <alignment horizontal="center" vertical="center"/>
      <protection locked="0"/>
    </xf>
    <xf numFmtId="0" fontId="8" fillId="0" borderId="0" xfId="0" applyFont="1"/>
    <xf numFmtId="0" fontId="9" fillId="0" borderId="0" xfId="0" applyFont="1"/>
    <xf numFmtId="0" fontId="10" fillId="0" borderId="0" xfId="0" applyFont="1"/>
    <xf numFmtId="0" fontId="6" fillId="0" borderId="0" xfId="0" applyFont="1"/>
    <xf numFmtId="0" fontId="0" fillId="3" borderId="0" xfId="0" applyFill="1"/>
    <xf numFmtId="0" fontId="0" fillId="0" borderId="0" xfId="0" applyAlignment="1">
      <alignment horizontal="center" wrapText="1"/>
    </xf>
    <xf numFmtId="0" fontId="0" fillId="7" borderId="0" xfId="0" applyFill="1"/>
    <xf numFmtId="0" fontId="3" fillId="0" borderId="0" xfId="0" applyFont="1"/>
    <xf numFmtId="0" fontId="9" fillId="7" borderId="0" xfId="0" applyFont="1" applyFill="1"/>
    <xf numFmtId="0" fontId="5" fillId="7" borderId="0" xfId="0" applyFont="1" applyFill="1" applyAlignment="1">
      <alignment horizontal="left" vertical="top"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5" fillId="0" borderId="0" xfId="0" applyFont="1" applyAlignment="1">
      <alignment horizontal="left" vertical="center"/>
    </xf>
    <xf numFmtId="0" fontId="5" fillId="2" borderId="0" xfId="0" applyFont="1" applyFill="1" applyAlignment="1">
      <alignment horizontal="left" vertical="center"/>
    </xf>
    <xf numFmtId="0" fontId="3" fillId="3" borderId="4" xfId="0" applyFont="1" applyFill="1" applyBorder="1" applyAlignment="1">
      <alignment horizontal="center" vertical="center"/>
    </xf>
    <xf numFmtId="0" fontId="3" fillId="3" borderId="0" xfId="0" applyFont="1" applyFill="1" applyAlignment="1">
      <alignment horizontal="center" vertical="center"/>
    </xf>
    <xf numFmtId="0" fontId="3" fillId="3" borderId="5"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0" xfId="0" applyFont="1" applyFill="1" applyAlignment="1">
      <alignment horizontal="center" vertical="center"/>
    </xf>
    <xf numFmtId="0" fontId="6" fillId="4" borderId="5" xfId="0" applyFont="1" applyFill="1" applyBorder="1" applyAlignment="1">
      <alignment horizontal="center" vertical="center"/>
    </xf>
    <xf numFmtId="0" fontId="5" fillId="2" borderId="0" xfId="0" applyFont="1" applyFill="1" applyAlignment="1">
      <alignment horizontal="left" vertical="top" wrapText="1"/>
    </xf>
    <xf numFmtId="0" fontId="4" fillId="0" borderId="4" xfId="0" applyFont="1" applyBorder="1" applyAlignment="1">
      <alignment horizontal="center"/>
    </xf>
    <xf numFmtId="0" fontId="4" fillId="0" borderId="0" xfId="0" applyFont="1" applyAlignment="1">
      <alignment horizontal="center"/>
    </xf>
    <xf numFmtId="0" fontId="4" fillId="0" borderId="5" xfId="0" applyFont="1" applyBorder="1" applyAlignment="1">
      <alignment horizontal="center"/>
    </xf>
    <xf numFmtId="0" fontId="3" fillId="4" borderId="4" xfId="0" applyFont="1" applyFill="1" applyBorder="1" applyAlignment="1">
      <alignment horizontal="center" vertical="center"/>
    </xf>
    <xf numFmtId="0" fontId="3" fillId="4" borderId="0" xfId="0" applyFont="1" applyFill="1" applyAlignment="1">
      <alignment horizontal="center" vertical="center"/>
    </xf>
    <xf numFmtId="0" fontId="3" fillId="4" borderId="5" xfId="0" applyFont="1" applyFill="1" applyBorder="1" applyAlignment="1">
      <alignment horizontal="center" vertical="center"/>
    </xf>
    <xf numFmtId="0" fontId="6" fillId="6" borderId="4" xfId="0" applyFont="1" applyFill="1" applyBorder="1" applyAlignment="1">
      <alignment horizontal="center" vertical="center"/>
    </xf>
    <xf numFmtId="0" fontId="6" fillId="6" borderId="0" xfId="0" applyFont="1" applyFill="1" applyAlignment="1">
      <alignment horizontal="center" vertical="center"/>
    </xf>
    <xf numFmtId="0" fontId="6" fillId="6" borderId="5" xfId="0" applyFont="1" applyFill="1" applyBorder="1" applyAlignment="1">
      <alignment horizontal="center" vertical="center"/>
    </xf>
    <xf numFmtId="0" fontId="5" fillId="7" borderId="0" xfId="0" applyFont="1" applyFill="1" applyAlignment="1">
      <alignment horizontal="left" wrapText="1"/>
    </xf>
    <xf numFmtId="0" fontId="0" fillId="0" borderId="0" xfId="0" applyAlignment="1">
      <alignment horizontal="center"/>
    </xf>
    <xf numFmtId="0" fontId="0" fillId="4" borderId="0" xfId="0" applyFill="1"/>
    <xf numFmtId="0" fontId="5" fillId="4" borderId="0" xfId="0" applyFont="1" applyFill="1" applyAlignment="1">
      <alignment horizontal="center" vertical="center" wrapText="1"/>
    </xf>
    <xf numFmtId="0" fontId="0" fillId="4" borderId="0" xfId="0" applyFill="1" applyAlignment="1">
      <alignment wrapText="1"/>
    </xf>
    <xf numFmtId="0" fontId="11" fillId="4" borderId="0" xfId="0" applyFont="1" applyFill="1" applyAlignment="1">
      <alignment horizontal="center" vertical="center" wrapText="1"/>
    </xf>
    <xf numFmtId="0" fontId="0" fillId="4" borderId="0" xfId="0" applyFill="1" applyAlignment="1">
      <alignment horizontal="center" wrapText="1"/>
    </xf>
    <xf numFmtId="0" fontId="12" fillId="4" borderId="0" xfId="0" applyFont="1" applyFill="1" applyAlignment="1">
      <alignment horizontal="center" vertical="center"/>
    </xf>
  </cellXfs>
  <cellStyles count="1">
    <cellStyle name="Standard" xfId="0" builtinId="0"/>
  </cellStyles>
  <dxfs count="14">
    <dxf>
      <numFmt numFmtId="30" formatCode="@"/>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color rgb="FF9C0006"/>
      </font>
      <fill>
        <patternFill patternType="none">
          <bgColor auto="1"/>
        </patternFill>
      </fill>
    </dxf>
    <dxf>
      <font>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424544</xdr:colOff>
      <xdr:row>3</xdr:row>
      <xdr:rowOff>146958</xdr:rowOff>
    </xdr:from>
    <xdr:to>
      <xdr:col>2</xdr:col>
      <xdr:colOff>322479</xdr:colOff>
      <xdr:row>9</xdr:row>
      <xdr:rowOff>70758</xdr:rowOff>
    </xdr:to>
    <xdr:pic>
      <xdr:nvPicPr>
        <xdr:cNvPr id="3" name="Grafik 2">
          <a:extLst>
            <a:ext uri="{FF2B5EF4-FFF2-40B4-BE49-F238E27FC236}">
              <a16:creationId xmlns:a16="http://schemas.microsoft.com/office/drawing/2014/main" id="{E8D5D0C2-001B-4B5F-9080-7ED892D6BD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4544" y="1072244"/>
          <a:ext cx="1465478" cy="1616528"/>
        </a:xfrm>
        <a:prstGeom prst="rect">
          <a:avLst/>
        </a:prstGeom>
      </xdr:spPr>
    </xdr:pic>
    <xdr:clientData/>
  </xdr:twoCellAnchor>
  <xdr:twoCellAnchor editAs="oneCell">
    <xdr:from>
      <xdr:col>4</xdr:col>
      <xdr:colOff>332015</xdr:colOff>
      <xdr:row>3</xdr:row>
      <xdr:rowOff>114301</xdr:rowOff>
    </xdr:from>
    <xdr:to>
      <xdr:col>6</xdr:col>
      <xdr:colOff>391886</xdr:colOff>
      <xdr:row>9</xdr:row>
      <xdr:rowOff>48987</xdr:rowOff>
    </xdr:to>
    <xdr:pic>
      <xdr:nvPicPr>
        <xdr:cNvPr id="5" name="Grafik 4">
          <a:extLst>
            <a:ext uri="{FF2B5EF4-FFF2-40B4-BE49-F238E27FC236}">
              <a16:creationId xmlns:a16="http://schemas.microsoft.com/office/drawing/2014/main" id="{2B9B6043-A06C-498D-8486-6F1836512D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48801" y="1039587"/>
          <a:ext cx="1627414" cy="16274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396469</xdr:colOff>
      <xdr:row>1</xdr:row>
      <xdr:rowOff>48698</xdr:rowOff>
    </xdr:from>
    <xdr:to>
      <xdr:col>1</xdr:col>
      <xdr:colOff>1268189</xdr:colOff>
      <xdr:row>5</xdr:row>
      <xdr:rowOff>115015</xdr:rowOff>
    </xdr:to>
    <xdr:pic>
      <xdr:nvPicPr>
        <xdr:cNvPr id="4" name="Grafik 3">
          <a:extLst>
            <a:ext uri="{FF2B5EF4-FFF2-40B4-BE49-F238E27FC236}">
              <a16:creationId xmlns:a16="http://schemas.microsoft.com/office/drawing/2014/main" id="{597FAB7B-6130-4AEF-8DCC-C8B6BFF81E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1386" y="234901"/>
          <a:ext cx="871721" cy="9639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493060</xdr:colOff>
      <xdr:row>1</xdr:row>
      <xdr:rowOff>90287</xdr:rowOff>
    </xdr:from>
    <xdr:to>
      <xdr:col>2</xdr:col>
      <xdr:colOff>506000</xdr:colOff>
      <xdr:row>5</xdr:row>
      <xdr:rowOff>113595</xdr:rowOff>
    </xdr:to>
    <xdr:pic>
      <xdr:nvPicPr>
        <xdr:cNvPr id="3" name="Grafik 2">
          <a:extLst>
            <a:ext uri="{FF2B5EF4-FFF2-40B4-BE49-F238E27FC236}">
              <a16:creationId xmlns:a16="http://schemas.microsoft.com/office/drawing/2014/main" id="{5B965217-075B-4276-85F5-DADD265557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631" y="275985"/>
          <a:ext cx="867789" cy="9598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4</xdr:row>
      <xdr:rowOff>0</xdr:rowOff>
    </xdr:from>
    <xdr:to>
      <xdr:col>8</xdr:col>
      <xdr:colOff>52664</xdr:colOff>
      <xdr:row>14</xdr:row>
      <xdr:rowOff>118608</xdr:rowOff>
    </xdr:to>
    <xdr:pic>
      <xdr:nvPicPr>
        <xdr:cNvPr id="9" name="Grafik 8">
          <a:extLst>
            <a:ext uri="{FF2B5EF4-FFF2-40B4-BE49-F238E27FC236}">
              <a16:creationId xmlns:a16="http://schemas.microsoft.com/office/drawing/2014/main" id="{B53FE120-CF22-4C7D-B954-9190B76CAC82}"/>
            </a:ext>
          </a:extLst>
        </xdr:cNvPr>
        <xdr:cNvPicPr>
          <a:picLocks noChangeAspect="1"/>
        </xdr:cNvPicPr>
      </xdr:nvPicPr>
      <xdr:blipFill>
        <a:blip xmlns:r="http://schemas.openxmlformats.org/officeDocument/2006/relationships" r:embed="rId1"/>
        <a:stretch>
          <a:fillRect/>
        </a:stretch>
      </xdr:blipFill>
      <xdr:spPr>
        <a:xfrm>
          <a:off x="1567543" y="740229"/>
          <a:ext cx="4755292" cy="196917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66CD01F-70F2-4ED8-9471-3A26B0BE54DF}" name="Tabelle1" displayName="Tabelle1" ref="A1:K114" totalsRowShown="0" headerRowDxfId="11" dataDxfId="10">
  <autoFilter ref="A1:K114" xr:uid="{F66CD01F-70F2-4ED8-9471-3A26B0BE54DF}"/>
  <sortState xmlns:xlrd2="http://schemas.microsoft.com/office/spreadsheetml/2017/richdata2" ref="A70:K104">
    <sortCondition ref="A1:A114"/>
  </sortState>
  <tableColumns count="11">
    <tableColumn id="1" xr3:uid="{23D58F47-F311-4D76-8056-B89F70F5AFB0}" name="DisziplinNr" dataDxfId="9"/>
    <tableColumn id="2" xr3:uid="{D52482BD-8EDB-4DFE-8650-FEE1F5FCBAC5}" name="Disziplin"/>
    <tableColumn id="3" xr3:uid="{56274EA5-A652-49A7-9781-B602BE60D6D4}" name="Beschreibung"/>
    <tableColumn id="4" xr3:uid="{E0B06606-9D28-4F3F-9DAC-F8BD9A4A2BEB}" name="Waffengewicht" dataDxfId="8"/>
    <tableColumn id="5" xr3:uid="{AAB29D19-B462-4089-8C55-E8782B03C2C2}" name="Abzugsgewicht" dataDxfId="7"/>
    <tableColumn id="6" xr3:uid="{CDD6F4F8-A727-4B01-B5FD-E02F175ED512}" name="Riemen" dataDxfId="6"/>
    <tableColumn id="7" xr3:uid="{575CB2F2-1E13-44C1-BA45-7D053C714701}" name="Visierung" dataDxfId="5"/>
    <tableColumn id="8" xr3:uid="{38BB6B11-4C39-4100-8CB3-1821F0F6CC36}" name="Schaft" dataDxfId="4"/>
    <tableColumn id="9" xr3:uid="{09E2C1CF-3B3D-4D9B-8B93-2B7C396FE85A}" name="Handstopp" dataDxfId="3"/>
    <tableColumn id="10" xr3:uid="{8C8BC01A-AD0F-4653-9886-56DD80604C51}" name="Auflage" dataDxfId="2"/>
    <tableColumn id="11" xr3:uid="{68FBE4CA-892C-4025-9E4A-451FFB1D1BEC}" name="Besonderheiten" dataDxfId="1"/>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5B09605-D805-48F8-B8D1-D0FFD1A23574}" name="Tabelle2" displayName="Tabelle2" ref="A1:K62">
  <autoFilter ref="A1:K62" xr:uid="{25B09605-D805-48F8-B8D1-D0FFD1A23574}"/>
  <sortState xmlns:xlrd2="http://schemas.microsoft.com/office/spreadsheetml/2017/richdata2" ref="A6:J60">
    <sortCondition ref="A1:A62"/>
  </sortState>
  <tableColumns count="11">
    <tableColumn id="1" xr3:uid="{9A4DE10E-4A40-4D28-A808-E3B0E192CCA6}" name="DisziplinNr" totalsRowLabel="Ergebnis"/>
    <tableColumn id="5" xr3:uid="{451C8BF9-1C9F-4A5D-92F6-1BB15B0D614C}" name="Disziplin"/>
    <tableColumn id="2" xr3:uid="{BEC1E111-0A40-4639-A865-F185A85AF354}" name="Beschreibung"/>
    <tableColumn id="3" xr3:uid="{507AE36E-D740-4BE5-AF90-CB5434626C89}" name="Waffengewicht"/>
    <tableColumn id="4" xr3:uid="{914D1408-0F70-4C4F-A902-87808D954916}" name="Visierung"/>
    <tableColumn id="10" xr3:uid="{A8618033-0CAE-447B-BCC1-9F9C2E8F837E}" name="Abzugsgewicht"/>
    <tableColumn id="6" xr3:uid="{209D39E6-7738-4080-8BEC-211BDDBF9210}" name="Griff"/>
    <tableColumn id="7" xr3:uid="{74049626-EF47-4A37-990C-05F5F87C4894}" name="Kompensator"/>
    <tableColumn id="8" xr3:uid="{6B616381-5621-48F7-8499-5D3658B7F6B5}" name="Lauflänge"/>
    <tableColumn id="9" xr3:uid="{F6EB0905-5E3D-422B-AA36-F7325CA231E4}" name="Visierlänge" totalsRowFunction="count"/>
    <tableColumn id="11" xr3:uid="{5887568B-3B2F-4AE3-B394-CEDBB5C384CD}" name="Besonderheiten" dataDxfId="0"/>
  </tableColumns>
  <tableStyleInfo name="TableStyleMedium9"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0E84A-122D-4E7F-8DFD-73B56077D293}">
  <dimension ref="A3:K21"/>
  <sheetViews>
    <sheetView showGridLines="0" tabSelected="1" workbookViewId="0">
      <selection activeCell="K7" sqref="K7"/>
    </sheetView>
  </sheetViews>
  <sheetFormatPr baseColWidth="10" defaultRowHeight="14.6" x14ac:dyDescent="0.4"/>
  <cols>
    <col min="4" max="4" width="95.61328125" customWidth="1"/>
  </cols>
  <sheetData>
    <row r="3" spans="1:11" ht="43.75" customHeight="1" x14ac:dyDescent="0.4">
      <c r="A3" s="64"/>
      <c r="B3" s="64"/>
      <c r="C3" s="64"/>
      <c r="D3" s="69" t="s">
        <v>393</v>
      </c>
      <c r="E3" s="64"/>
      <c r="F3" s="64"/>
      <c r="G3" s="64"/>
    </row>
    <row r="4" spans="1:11" ht="28.3" customHeight="1" x14ac:dyDescent="0.4">
      <c r="A4" s="64"/>
      <c r="B4" s="64"/>
      <c r="C4" s="64"/>
      <c r="D4" s="65" t="s">
        <v>388</v>
      </c>
      <c r="E4" s="66"/>
      <c r="F4" s="66"/>
      <c r="G4" s="66"/>
      <c r="H4" s="2"/>
      <c r="I4" s="2"/>
      <c r="J4" s="2"/>
      <c r="K4" s="2"/>
    </row>
    <row r="5" spans="1:11" ht="18.45" x14ac:dyDescent="0.4">
      <c r="A5" s="64"/>
      <c r="B5" s="64"/>
      <c r="C5" s="64"/>
      <c r="D5" s="65" t="s">
        <v>389</v>
      </c>
      <c r="E5" s="66"/>
      <c r="F5" s="66"/>
      <c r="G5" s="66"/>
      <c r="H5" s="2"/>
      <c r="I5" s="2"/>
      <c r="J5" s="2"/>
      <c r="K5" s="2"/>
    </row>
    <row r="6" spans="1:11" ht="36.9" x14ac:dyDescent="0.4">
      <c r="A6" s="64"/>
      <c r="B6" s="64"/>
      <c r="C6" s="64"/>
      <c r="D6" s="65" t="s">
        <v>390</v>
      </c>
      <c r="E6" s="66"/>
      <c r="F6" s="66"/>
      <c r="G6" s="66"/>
      <c r="H6" s="2"/>
      <c r="I6" s="2"/>
      <c r="J6" s="2"/>
      <c r="K6" s="2"/>
    </row>
    <row r="7" spans="1:11" ht="20.6" x14ac:dyDescent="0.4">
      <c r="A7" s="64"/>
      <c r="B7" s="64"/>
      <c r="C7" s="64"/>
      <c r="D7" s="67" t="s">
        <v>391</v>
      </c>
      <c r="E7" s="66"/>
      <c r="F7" s="66"/>
      <c r="G7" s="66"/>
      <c r="H7" s="2"/>
      <c r="I7" s="2"/>
      <c r="J7" s="2"/>
      <c r="K7" s="2"/>
    </row>
    <row r="8" spans="1:11" x14ac:dyDescent="0.4">
      <c r="A8" s="64"/>
      <c r="B8" s="64"/>
      <c r="C8" s="64"/>
      <c r="D8" s="66"/>
      <c r="E8" s="66"/>
      <c r="F8" s="66"/>
      <c r="G8" s="66"/>
      <c r="H8" s="2"/>
      <c r="I8" s="2"/>
      <c r="J8" s="2"/>
      <c r="K8" s="2"/>
    </row>
    <row r="9" spans="1:11" x14ac:dyDescent="0.4">
      <c r="A9" s="64"/>
      <c r="B9" s="64"/>
      <c r="C9" s="64"/>
      <c r="D9" s="68" t="s">
        <v>392</v>
      </c>
      <c r="E9" s="66"/>
      <c r="F9" s="66"/>
      <c r="G9" s="66"/>
      <c r="H9" s="2"/>
      <c r="I9" s="2"/>
      <c r="J9" s="2"/>
      <c r="K9" s="2"/>
    </row>
    <row r="10" spans="1:11" x14ac:dyDescent="0.4">
      <c r="A10" s="64"/>
      <c r="B10" s="64"/>
      <c r="C10" s="64"/>
      <c r="D10" s="66"/>
      <c r="E10" s="66"/>
      <c r="F10" s="66"/>
      <c r="G10" s="66"/>
      <c r="H10" s="2"/>
      <c r="I10" s="2"/>
      <c r="J10" s="2"/>
      <c r="K10" s="2"/>
    </row>
    <row r="11" spans="1:11" x14ac:dyDescent="0.4">
      <c r="A11" s="64"/>
      <c r="B11" s="64"/>
      <c r="C11" s="64"/>
      <c r="D11" s="66"/>
      <c r="E11" s="66"/>
      <c r="F11" s="66"/>
      <c r="G11" s="66"/>
      <c r="H11" s="2"/>
      <c r="I11" s="2"/>
      <c r="J11" s="2"/>
      <c r="K11" s="2"/>
    </row>
    <row r="12" spans="1:11" x14ac:dyDescent="0.4">
      <c r="A12" s="64"/>
      <c r="B12" s="64"/>
      <c r="C12" s="64"/>
      <c r="D12" s="66"/>
      <c r="E12" s="66"/>
      <c r="F12" s="66"/>
      <c r="G12" s="66"/>
      <c r="H12" s="2"/>
      <c r="I12" s="2"/>
      <c r="J12" s="2"/>
      <c r="K12" s="2"/>
    </row>
    <row r="13" spans="1:11" x14ac:dyDescent="0.4">
      <c r="A13" s="64"/>
      <c r="B13" s="64"/>
      <c r="C13" s="64"/>
      <c r="D13" s="66"/>
      <c r="E13" s="66"/>
      <c r="F13" s="66"/>
      <c r="G13" s="66"/>
      <c r="H13" s="2"/>
      <c r="I13" s="2"/>
      <c r="J13" s="2"/>
      <c r="K13" s="2"/>
    </row>
    <row r="14" spans="1:11" x14ac:dyDescent="0.4">
      <c r="D14" s="2"/>
      <c r="E14" s="2"/>
      <c r="F14" s="2"/>
      <c r="G14" s="2"/>
      <c r="H14" s="2"/>
      <c r="I14" s="2"/>
      <c r="J14" s="2"/>
      <c r="K14" s="2"/>
    </row>
    <row r="15" spans="1:11" x14ac:dyDescent="0.4">
      <c r="D15" s="2"/>
      <c r="E15" s="2"/>
      <c r="F15" s="2"/>
      <c r="G15" s="2"/>
      <c r="H15" s="2"/>
      <c r="I15" s="2"/>
      <c r="J15" s="2"/>
      <c r="K15" s="2"/>
    </row>
    <row r="16" spans="1:11" x14ac:dyDescent="0.4">
      <c r="D16" s="2"/>
      <c r="E16" s="2"/>
      <c r="F16" s="2"/>
      <c r="G16" s="2"/>
      <c r="H16" s="2"/>
      <c r="I16" s="2"/>
      <c r="J16" s="2"/>
      <c r="K16" s="2"/>
    </row>
    <row r="17" spans="4:11" x14ac:dyDescent="0.4">
      <c r="D17" s="2"/>
      <c r="E17" s="2"/>
      <c r="F17" s="2"/>
      <c r="G17" s="2"/>
      <c r="H17" s="2"/>
      <c r="I17" s="2"/>
      <c r="J17" s="2"/>
      <c r="K17" s="2"/>
    </row>
    <row r="18" spans="4:11" x14ac:dyDescent="0.4">
      <c r="D18" s="2"/>
      <c r="E18" s="2"/>
      <c r="F18" s="2"/>
      <c r="G18" s="2"/>
      <c r="H18" s="2"/>
      <c r="I18" s="2"/>
      <c r="J18" s="2"/>
      <c r="K18" s="2"/>
    </row>
    <row r="19" spans="4:11" x14ac:dyDescent="0.4">
      <c r="D19" s="2"/>
      <c r="E19" s="2"/>
      <c r="F19" s="2"/>
      <c r="G19" s="2"/>
      <c r="H19" s="2"/>
      <c r="I19" s="2"/>
      <c r="J19" s="2"/>
      <c r="K19" s="2"/>
    </row>
    <row r="20" spans="4:11" x14ac:dyDescent="0.4">
      <c r="D20" s="2"/>
      <c r="E20" s="2"/>
      <c r="F20" s="2"/>
      <c r="G20" s="2"/>
      <c r="H20" s="2"/>
      <c r="I20" s="2"/>
      <c r="J20" s="2"/>
      <c r="K20" s="2"/>
    </row>
    <row r="21" spans="4:11" x14ac:dyDescent="0.4">
      <c r="D21" s="2"/>
      <c r="E21" s="2"/>
      <c r="F21" s="2"/>
      <c r="G21" s="2"/>
      <c r="H21" s="2"/>
      <c r="I21" s="2"/>
      <c r="J21" s="2"/>
      <c r="K21" s="2"/>
    </row>
  </sheetData>
  <sheetProtection algorithmName="SHA-512" hashValue="LSLKuryIIR7lhnB02Tmzz5XWIlnsg4jcdiVjP+wXqKr3vJ87XUYMDHmLW+DC+l9Zyg7uCI5SRlVDtTirVHk0Cg==" saltValue="mjp+20ZBPxxmtsWBi2yGcQ==" spinCount="100000" sheet="1" objects="1" scenarios="1" selectLockedCells="1" selectUnlockedCells="1"/>
  <pageMargins left="0.7" right="0.7" top="0.78740157499999996" bottom="0.78740157499999996" header="0.3" footer="0.3"/>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5A981-90BD-4B8C-8439-6397C7985235}">
  <sheetPr codeName="Tabelle5">
    <pageSetUpPr autoPageBreaks="0"/>
  </sheetPr>
  <dimension ref="B2:K20"/>
  <sheetViews>
    <sheetView showGridLines="0" zoomScaleNormal="100" workbookViewId="0">
      <selection activeCell="E4" sqref="E4"/>
    </sheetView>
  </sheetViews>
  <sheetFormatPr baseColWidth="10" defaultRowHeight="14.6" x14ac:dyDescent="0.4"/>
  <cols>
    <col min="1" max="1" width="4.69140625" customWidth="1"/>
    <col min="2" max="2" width="30.84375" customWidth="1"/>
    <col min="3" max="3" width="15.765625" customWidth="1"/>
    <col min="4" max="4" width="17.07421875" customWidth="1"/>
    <col min="9" max="9" width="28.69140625" customWidth="1"/>
    <col min="10" max="10" width="21.4609375" customWidth="1"/>
  </cols>
  <sheetData>
    <row r="2" spans="2:11" ht="26.15" x14ac:dyDescent="0.7">
      <c r="B2" s="41" t="s">
        <v>209</v>
      </c>
      <c r="C2" s="42"/>
      <c r="D2" s="42"/>
      <c r="E2" s="42"/>
      <c r="F2" s="42"/>
      <c r="G2" s="42"/>
      <c r="H2" s="42"/>
      <c r="I2" s="42"/>
      <c r="J2" s="43"/>
    </row>
    <row r="3" spans="2:11" x14ac:dyDescent="0.4">
      <c r="B3" s="6"/>
      <c r="J3" s="7"/>
    </row>
    <row r="4" spans="2:11" ht="15.9" x14ac:dyDescent="0.45">
      <c r="B4" s="6"/>
      <c r="D4" s="8" t="s">
        <v>202</v>
      </c>
      <c r="E4" s="26">
        <v>3118</v>
      </c>
      <c r="J4" s="7"/>
    </row>
    <row r="5" spans="2:11" x14ac:dyDescent="0.4">
      <c r="B5" s="6"/>
      <c r="J5" s="7"/>
    </row>
    <row r="6" spans="2:11" s="5" customFormat="1" ht="30" customHeight="1" x14ac:dyDescent="0.4">
      <c r="B6" s="46" t="str">
        <f>VLOOKUP(E4,'Daten-Langwaffe'!A2:J114,2,FALSE)</f>
        <v>100m-Präzision</v>
      </c>
      <c r="C6" s="47"/>
      <c r="D6" s="47"/>
      <c r="E6" s="47"/>
      <c r="F6" s="47"/>
      <c r="G6" s="47"/>
      <c r="H6" s="47"/>
      <c r="I6" s="47"/>
      <c r="J6" s="48"/>
    </row>
    <row r="7" spans="2:11" s="5" customFormat="1" ht="30" customHeight="1" x14ac:dyDescent="0.4">
      <c r="B7" s="49" t="str">
        <f>VLOOKUP(E4,'Daten-Langwaffe'!A2:J114,3,FALSE)</f>
        <v>Zielfernrohrgewehr bis 7 mm / 100 m (ZG 100 bis 7 mm)</v>
      </c>
      <c r="C7" s="50"/>
      <c r="D7" s="50"/>
      <c r="E7" s="50"/>
      <c r="F7" s="50"/>
      <c r="G7" s="50"/>
      <c r="H7" s="50"/>
      <c r="I7" s="50"/>
      <c r="J7" s="51"/>
    </row>
    <row r="8" spans="2:11" x14ac:dyDescent="0.4">
      <c r="B8" s="6"/>
      <c r="J8" s="7"/>
    </row>
    <row r="9" spans="2:11" s="4" customFormat="1" ht="20.149999999999999" customHeight="1" x14ac:dyDescent="0.4">
      <c r="B9" s="9"/>
      <c r="C9" s="10" t="s">
        <v>203</v>
      </c>
      <c r="D9" s="10"/>
      <c r="E9" s="45" t="str">
        <f>VLOOKUP(E4,'Daten-Langwaffe'!A2:J114,4,FALSE)</f>
        <v>7,5 kg</v>
      </c>
      <c r="F9" s="45"/>
      <c r="G9" s="45"/>
      <c r="H9" s="19"/>
      <c r="I9" s="19"/>
      <c r="J9" s="11"/>
    </row>
    <row r="10" spans="2:11" s="4" customFormat="1" ht="20.149999999999999" customHeight="1" x14ac:dyDescent="0.4">
      <c r="B10" s="9"/>
      <c r="C10" s="12" t="s">
        <v>211</v>
      </c>
      <c r="D10" s="12"/>
      <c r="E10" s="44" t="str">
        <f>VLOOKUP(E4,'Daten-Langwaffe'!A2:J114,5,FALSE)</f>
        <v>beliebig</v>
      </c>
      <c r="F10" s="44"/>
      <c r="G10" s="44"/>
      <c r="J10" s="11"/>
    </row>
    <row r="11" spans="2:11" s="24" customFormat="1" ht="40.1" customHeight="1" x14ac:dyDescent="0.4">
      <c r="B11" s="21"/>
      <c r="C11" s="22" t="s">
        <v>204</v>
      </c>
      <c r="D11" s="22"/>
      <c r="E11" s="52" t="str">
        <f>VLOOKUP(E4,'Daten-Langwaffe'!A2:J114,7,FALSE)</f>
        <v>Optik bis 12 x Vergrößerung</v>
      </c>
      <c r="F11" s="52"/>
      <c r="G11" s="52"/>
      <c r="H11" s="52"/>
      <c r="I11" s="52"/>
      <c r="J11" s="23"/>
      <c r="K11" s="25"/>
    </row>
    <row r="12" spans="2:11" s="4" customFormat="1" ht="20.149999999999999" customHeight="1" x14ac:dyDescent="0.4">
      <c r="B12" s="9"/>
      <c r="C12" s="12" t="s">
        <v>205</v>
      </c>
      <c r="D12" s="12"/>
      <c r="E12" s="44" t="str">
        <f>VLOOKUP(E4,'Daten-Langwaffe'!A2:J114,10,FALSE)</f>
        <v>Zweibein</v>
      </c>
      <c r="F12" s="44"/>
      <c r="G12" s="44"/>
      <c r="J12" s="11"/>
    </row>
    <row r="13" spans="2:11" s="4" customFormat="1" ht="20.149999999999999" customHeight="1" x14ac:dyDescent="0.4">
      <c r="B13" s="9"/>
      <c r="C13" s="10" t="s">
        <v>207</v>
      </c>
      <c r="D13" s="10"/>
      <c r="E13" s="10" t="str">
        <f>VLOOKUP(E4,'Daten-Langwaffe'!A2:J114,8,FALSE)</f>
        <v>handelsüblich</v>
      </c>
      <c r="F13" s="10"/>
      <c r="G13" s="10"/>
      <c r="H13" s="19"/>
      <c r="I13" s="19"/>
      <c r="J13" s="11"/>
    </row>
    <row r="14" spans="2:11" s="4" customFormat="1" ht="20.149999999999999" customHeight="1" x14ac:dyDescent="0.4">
      <c r="B14" s="9"/>
      <c r="C14" s="12" t="s">
        <v>206</v>
      </c>
      <c r="D14" s="12"/>
      <c r="E14" s="44" t="str">
        <f>VLOOKUP(E4,'Daten-Langwaffe'!A2:J114,6,FALSE)</f>
        <v>nein</v>
      </c>
      <c r="F14" s="44"/>
      <c r="G14" s="44"/>
      <c r="J14" s="11"/>
    </row>
    <row r="15" spans="2:11" s="4" customFormat="1" ht="20.149999999999999" customHeight="1" x14ac:dyDescent="0.4">
      <c r="B15" s="9"/>
      <c r="C15" s="10" t="s">
        <v>208</v>
      </c>
      <c r="D15" s="10"/>
      <c r="E15" s="45" t="str">
        <f>VLOOKUP(E4,'Daten-Langwaffe'!A2:J114,9,FALSE)</f>
        <v>ja</v>
      </c>
      <c r="F15" s="45"/>
      <c r="G15" s="45"/>
      <c r="H15" s="19"/>
      <c r="I15" s="19"/>
      <c r="J15" s="11"/>
    </row>
    <row r="16" spans="2:11" s="4" customFormat="1" ht="90" customHeight="1" x14ac:dyDescent="0.4">
      <c r="B16" s="9"/>
      <c r="C16" s="27" t="s">
        <v>217</v>
      </c>
      <c r="E16" s="40" t="str">
        <f>VLOOKUP(E4,Tabelle1[],11,FALSE)</f>
        <v>Nur Einzellader und Repetierbüchsen, KEINE Selbstladebüchsen, keine Unterhebel-, Fallblock- oder Drehblockverschlußsysteme, Waffen die in den Disziplinen 3106/3107 (DSG), 3109/3110 (DSG SL) oder 3111 (DSG ZF) eingesetzt werden können sind nicht erlaubt, UNBEDINGT PG-ZG Unterscheidung beachten!</v>
      </c>
      <c r="F16" s="40"/>
      <c r="G16" s="40"/>
      <c r="H16" s="40"/>
      <c r="I16" s="40"/>
      <c r="J16" s="11"/>
    </row>
    <row r="17" spans="2:10" s="4" customFormat="1" ht="20.149999999999999" customHeight="1" x14ac:dyDescent="0.4">
      <c r="B17" s="9"/>
      <c r="E17" s="40"/>
      <c r="F17" s="40"/>
      <c r="G17" s="40"/>
      <c r="H17" s="40"/>
      <c r="I17" s="40"/>
      <c r="J17" s="11"/>
    </row>
    <row r="18" spans="2:10" s="4" customFormat="1" ht="20.149999999999999" customHeight="1" x14ac:dyDescent="0.4">
      <c r="B18" s="13"/>
      <c r="C18" s="14"/>
      <c r="D18" s="14"/>
      <c r="E18" s="14"/>
      <c r="F18" s="14"/>
      <c r="G18" s="14"/>
      <c r="H18" s="14"/>
      <c r="I18" s="14"/>
      <c r="J18" s="15"/>
    </row>
    <row r="19" spans="2:10" s="4" customFormat="1" ht="20.149999999999999" customHeight="1" x14ac:dyDescent="0.4"/>
    <row r="20" spans="2:10" s="4" customFormat="1" ht="20.149999999999999" customHeight="1" x14ac:dyDescent="0.4"/>
  </sheetData>
  <sheetProtection algorithmName="SHA-512" hashValue="w+rkmmL01LL4BGPdsPQ44VLXGbP/TFKOWk42gSsXA0hEwcVj7DzihMlTH/j9wMow62dfBKpUtbuhqJiXSUMuzw==" saltValue="ToxQZW2iGMtYeUbilEzVRw==" spinCount="100000" sheet="1" selectLockedCells="1"/>
  <mergeCells count="10">
    <mergeCell ref="E16:I17"/>
    <mergeCell ref="B2:J2"/>
    <mergeCell ref="E12:G12"/>
    <mergeCell ref="E14:G14"/>
    <mergeCell ref="E15:G15"/>
    <mergeCell ref="B6:J6"/>
    <mergeCell ref="B7:J7"/>
    <mergeCell ref="E9:G9"/>
    <mergeCell ref="E10:G10"/>
    <mergeCell ref="E11:I11"/>
  </mergeCells>
  <pageMargins left="0.7" right="0.7" top="0.78740157499999996" bottom="0.78740157499999996" header="0.3" footer="0.3"/>
  <pageSetup paperSize="9" orientation="portrait" horizontalDpi="4294967293"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305A8EE9-2FA7-4DB9-AB4A-7F2EFE881C75}">
            <xm:f>NOT(ISERROR(SEARCH('Daten-Langwaffe'!$K$16,E16)))</xm:f>
            <xm:f>'Daten-Langwaffe'!$K$16</xm:f>
            <x14:dxf>
              <font>
                <color auto="1"/>
              </font>
              <fill>
                <patternFill patternType="none">
                  <bgColor auto="1"/>
                </patternFill>
              </fill>
            </x14:dxf>
          </x14:cfRule>
          <xm:sqref>E16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327BF-830E-4F1A-A9F6-548559AC6718}">
  <sheetPr codeName="Tabelle1"/>
  <dimension ref="B1:I18"/>
  <sheetViews>
    <sheetView showGridLines="0" workbookViewId="0">
      <selection activeCell="G4" sqref="G4"/>
    </sheetView>
  </sheetViews>
  <sheetFormatPr baseColWidth="10" defaultRowHeight="14.6" x14ac:dyDescent="0.4"/>
  <cols>
    <col min="1" max="1" width="4.69140625" customWidth="1"/>
    <col min="2" max="2" width="12.07421875" customWidth="1"/>
    <col min="4" max="4" width="17.07421875" customWidth="1"/>
    <col min="8" max="8" width="73.69140625" customWidth="1"/>
  </cols>
  <sheetData>
    <row r="1" spans="2:9" x14ac:dyDescent="0.4">
      <c r="B1" s="17"/>
      <c r="C1" s="17"/>
      <c r="D1" s="17"/>
      <c r="E1" s="17"/>
      <c r="F1" s="17"/>
      <c r="G1" s="17"/>
      <c r="H1" s="17"/>
      <c r="I1" s="17"/>
    </row>
    <row r="2" spans="2:9" ht="26.15" x14ac:dyDescent="0.7">
      <c r="B2" s="53" t="s">
        <v>210</v>
      </c>
      <c r="C2" s="54"/>
      <c r="D2" s="54"/>
      <c r="E2" s="54"/>
      <c r="F2" s="54"/>
      <c r="G2" s="54"/>
      <c r="H2" s="54"/>
      <c r="I2" s="55"/>
    </row>
    <row r="3" spans="2:9" ht="15" thickBot="1" x14ac:dyDescent="0.45">
      <c r="B3" s="6"/>
      <c r="I3" s="7"/>
    </row>
    <row r="4" spans="2:9" ht="16.75" thickTop="1" thickBot="1" x14ac:dyDescent="0.5">
      <c r="B4" s="6"/>
      <c r="D4" s="8"/>
      <c r="E4" s="63" t="s">
        <v>202</v>
      </c>
      <c r="F4" s="63"/>
      <c r="G4" s="30">
        <v>1111</v>
      </c>
      <c r="I4" s="7"/>
    </row>
    <row r="5" spans="2:9" ht="15" thickTop="1" x14ac:dyDescent="0.4">
      <c r="B5" s="6"/>
      <c r="I5" s="7"/>
    </row>
    <row r="6" spans="2:9" ht="30" customHeight="1" x14ac:dyDescent="0.4">
      <c r="B6" s="56" t="str">
        <f>VLOOKUP(G4,'Daten-Kurzwaffe'!A2:J62,2,FALSE)</f>
        <v>25m-Kombi</v>
      </c>
      <c r="C6" s="57"/>
      <c r="D6" s="57"/>
      <c r="E6" s="57"/>
      <c r="F6" s="57"/>
      <c r="G6" s="57"/>
      <c r="H6" s="57"/>
      <c r="I6" s="58"/>
    </row>
    <row r="7" spans="2:9" ht="30" customHeight="1" x14ac:dyDescent="0.4">
      <c r="B7" s="59" t="str">
        <f>VLOOKUP(G4,'Daten-Kurzwaffe'!A2:J62,3,FALSE)</f>
        <v>Freie Klasse Pist./Rev. mind. .30/7,62 mm</v>
      </c>
      <c r="C7" s="60"/>
      <c r="D7" s="60"/>
      <c r="E7" s="60"/>
      <c r="F7" s="60"/>
      <c r="G7" s="60"/>
      <c r="H7" s="60"/>
      <c r="I7" s="61"/>
    </row>
    <row r="8" spans="2:9" x14ac:dyDescent="0.4">
      <c r="B8" s="6"/>
      <c r="I8" s="7"/>
    </row>
    <row r="9" spans="2:9" ht="20.149999999999999" customHeight="1" x14ac:dyDescent="0.4">
      <c r="B9" s="9"/>
      <c r="C9" s="10" t="s">
        <v>203</v>
      </c>
      <c r="D9" s="10"/>
      <c r="E9" s="45" t="str">
        <f>VLOOKUP(G4,'Daten-Kurzwaffe'!A2:J62,4,FALSE)</f>
        <v>beliebig (K2.07)</v>
      </c>
      <c r="F9" s="45"/>
      <c r="G9" s="45"/>
      <c r="H9" s="45"/>
      <c r="I9" s="11"/>
    </row>
    <row r="10" spans="2:9" ht="20.149999999999999" customHeight="1" x14ac:dyDescent="0.4">
      <c r="B10" s="9"/>
      <c r="C10" s="12" t="s">
        <v>211</v>
      </c>
      <c r="D10" s="12"/>
      <c r="E10" s="44" t="str">
        <f>VLOOKUP(G4,'Daten-Kurzwaffe'!A2:J62,6,FALSE)</f>
        <v>mind. 907g</v>
      </c>
      <c r="F10" s="44"/>
      <c r="G10" s="44"/>
      <c r="H10" s="44"/>
      <c r="I10" s="11"/>
    </row>
    <row r="11" spans="2:9" ht="20.149999999999999" customHeight="1" x14ac:dyDescent="0.4">
      <c r="B11" s="9"/>
      <c r="C11" s="10" t="s">
        <v>204</v>
      </c>
      <c r="D11" s="10"/>
      <c r="E11" s="45" t="str">
        <f>VLOOKUP(G4,'Daten-Kurzwaffe'!A2:J62,5,FALSE)</f>
        <v>beliebig (K2.07)</v>
      </c>
      <c r="F11" s="45"/>
      <c r="G11" s="45"/>
      <c r="H11" s="45"/>
      <c r="I11" s="11"/>
    </row>
    <row r="12" spans="2:9" ht="20.149999999999999" customHeight="1" x14ac:dyDescent="0.4">
      <c r="B12" s="9"/>
      <c r="C12" s="12" t="s">
        <v>212</v>
      </c>
      <c r="D12" s="12"/>
      <c r="E12" s="44" t="str">
        <f>VLOOKUP(G4,'Daten-Kurzwaffe'!A2:J62,7,FALSE)</f>
        <v>beliebig, auch Formgriff</v>
      </c>
      <c r="F12" s="44"/>
      <c r="G12" s="44"/>
      <c r="H12" s="44"/>
      <c r="I12" s="11"/>
    </row>
    <row r="13" spans="2:9" ht="20.149999999999999" customHeight="1" x14ac:dyDescent="0.4">
      <c r="B13" s="9"/>
      <c r="C13" s="10" t="s">
        <v>156</v>
      </c>
      <c r="D13" s="10"/>
      <c r="E13" s="45" t="str">
        <f>VLOOKUP(G4,'Daten-Kurzwaffe'!A2:J62,8,FALSE)</f>
        <v>erlaubt</v>
      </c>
      <c r="F13" s="45"/>
      <c r="G13" s="45"/>
      <c r="H13" s="45"/>
      <c r="I13" s="11"/>
    </row>
    <row r="14" spans="2:9" ht="20.149999999999999" customHeight="1" x14ac:dyDescent="0.4">
      <c r="B14" s="9"/>
      <c r="C14" s="12" t="s">
        <v>213</v>
      </c>
      <c r="D14" s="12"/>
      <c r="E14" s="44" t="str">
        <f>VLOOKUP(G4,'Daten-Kurzwaffe'!A2:J62,9,FALSE)</f>
        <v>Pistole: 76,2mm (3Zoll) - 273mm (10,75 Zoll), Revolver: 100mm (4Zoll) - 273mm (10,75 Zoll)</v>
      </c>
      <c r="F14" s="44"/>
      <c r="G14" s="44"/>
      <c r="H14" s="44"/>
      <c r="I14" s="11"/>
    </row>
    <row r="15" spans="2:9" ht="20.149999999999999" customHeight="1" x14ac:dyDescent="0.5">
      <c r="B15" s="6"/>
      <c r="C15" s="10" t="s">
        <v>214</v>
      </c>
      <c r="D15" s="20"/>
      <c r="E15" s="20" t="str">
        <f>VLOOKUP(G4,'Daten-Kurzwaffe'!A2:J62,10,FALSE)</f>
        <v>Pistole: min. 145mm, Revolver: beliebig</v>
      </c>
      <c r="F15" s="20"/>
      <c r="G15" s="20"/>
      <c r="H15" s="20"/>
      <c r="I15" s="7"/>
    </row>
    <row r="16" spans="2:9" ht="34.950000000000003" customHeight="1" x14ac:dyDescent="0.5">
      <c r="B16" s="6"/>
      <c r="C16" s="12" t="s">
        <v>217</v>
      </c>
      <c r="E16" s="62" t="str">
        <f>VLOOKUP(G4,'Daten-Kurzwaffe'!A2:K62,11,FALSE)</f>
        <v>Waffe muss einen Kompensator haben, oder eine Optik, oder vom Gewicht her in keine andere Disziplin passen.</v>
      </c>
      <c r="F16" s="62"/>
      <c r="G16" s="62"/>
      <c r="H16" s="62"/>
      <c r="I16" s="7"/>
    </row>
    <row r="17" spans="2:9" x14ac:dyDescent="0.4">
      <c r="B17" s="6"/>
      <c r="I17" s="7"/>
    </row>
    <row r="18" spans="2:9" x14ac:dyDescent="0.4">
      <c r="B18" s="16"/>
      <c r="C18" s="17"/>
      <c r="D18" s="17"/>
      <c r="E18" s="17"/>
      <c r="F18" s="17"/>
      <c r="G18" s="17"/>
      <c r="H18" s="17"/>
      <c r="I18" s="18"/>
    </row>
  </sheetData>
  <sheetProtection algorithmName="SHA-512" hashValue="XztRb6BiM/JhxkkOK7yhJJ1lMROB1HaiUHM0+0qkMtBt+N2PzejrY858gFCySpFdgi90B6er3WMKMn2y9VGtSg==" saltValue="89abgsX1AeBhRvr2p3tzJQ==" spinCount="100000" sheet="1" selectLockedCells="1"/>
  <mergeCells count="11">
    <mergeCell ref="E16:H16"/>
    <mergeCell ref="E4:F4"/>
    <mergeCell ref="E12:H12"/>
    <mergeCell ref="E13:H13"/>
    <mergeCell ref="E14:H14"/>
    <mergeCell ref="E11:H11"/>
    <mergeCell ref="B2:I2"/>
    <mergeCell ref="B6:I6"/>
    <mergeCell ref="B7:I7"/>
    <mergeCell ref="E9:H9"/>
    <mergeCell ref="E10:H10"/>
  </mergeCells>
  <pageMargins left="0.7" right="0.7" top="0.78740157499999996" bottom="0.78740157499999996" header="0.3" footer="0.3"/>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id="{1A78E8DE-D9E2-4F2F-BDD0-4DB96B1DF4CB}">
            <xm:f>NOT(ISERROR(SEARCH('Daten-Kurzwaffe'!$K$19,E16)))</xm:f>
            <xm:f>'Daten-Kurzwaffe'!$K$19</xm:f>
            <x14:dxf>
              <font>
                <color rgb="FF9C0006"/>
              </font>
              <fill>
                <patternFill patternType="none">
                  <bgColor auto="1"/>
                </patternFill>
              </fill>
            </x14:dxf>
          </x14:cfRule>
          <xm:sqref>E16:H16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0B444-50C1-4AB1-B9A1-90C3D363E7BC}">
  <sheetPr codeName="Tabelle2"/>
  <dimension ref="A1:K114"/>
  <sheetViews>
    <sheetView zoomScale="90" zoomScaleNormal="90" workbookViewId="0">
      <pane xSplit="1" topLeftCell="C1" activePane="topRight" state="frozen"/>
      <selection pane="topRight" activeCell="G111" sqref="G111"/>
    </sheetView>
  </sheetViews>
  <sheetFormatPr baseColWidth="10" defaultRowHeight="14.6" x14ac:dyDescent="0.4"/>
  <cols>
    <col min="1" max="1" width="12.23046875" style="1" customWidth="1"/>
    <col min="2" max="2" width="20.69140625" customWidth="1"/>
    <col min="3" max="3" width="91" customWidth="1"/>
    <col min="4" max="4" width="20.765625" style="1" customWidth="1"/>
    <col min="5" max="5" width="23.84375" style="1" customWidth="1"/>
    <col min="6" max="6" width="15" style="1" customWidth="1"/>
    <col min="7" max="7" width="23.23046875" style="1" customWidth="1"/>
    <col min="8" max="8" width="28.07421875" style="1" customWidth="1"/>
    <col min="9" max="9" width="33.3046875" style="1" customWidth="1"/>
    <col min="10" max="10" width="24.4609375" customWidth="1"/>
    <col min="11" max="11" width="34.53515625" customWidth="1"/>
  </cols>
  <sheetData>
    <row r="1" spans="1:11" x14ac:dyDescent="0.4">
      <c r="A1" s="1" t="s">
        <v>0</v>
      </c>
      <c r="B1" t="s">
        <v>15</v>
      </c>
      <c r="C1" t="s">
        <v>1</v>
      </c>
      <c r="D1" s="1" t="s">
        <v>2</v>
      </c>
      <c r="E1" s="1" t="s">
        <v>3</v>
      </c>
      <c r="F1" s="1" t="s">
        <v>5</v>
      </c>
      <c r="G1" s="1" t="s">
        <v>4</v>
      </c>
      <c r="H1" s="1" t="s">
        <v>6</v>
      </c>
      <c r="I1" s="1" t="s">
        <v>21</v>
      </c>
      <c r="J1" s="1" t="s">
        <v>54</v>
      </c>
      <c r="K1" s="1" t="s">
        <v>215</v>
      </c>
    </row>
    <row r="2" spans="1:11" x14ac:dyDescent="0.4">
      <c r="A2" s="1">
        <v>4107</v>
      </c>
      <c r="B2" t="s">
        <v>68</v>
      </c>
      <c r="C2" t="s">
        <v>189</v>
      </c>
      <c r="D2" s="1" t="s">
        <v>49</v>
      </c>
      <c r="E2" s="1" t="s">
        <v>7</v>
      </c>
      <c r="F2" s="1" t="s">
        <v>12</v>
      </c>
      <c r="G2" s="1" t="s">
        <v>50</v>
      </c>
      <c r="H2" s="1" t="s">
        <v>10</v>
      </c>
      <c r="I2" s="1" t="s">
        <v>20</v>
      </c>
      <c r="J2" s="1" t="s">
        <v>175</v>
      </c>
      <c r="K2" s="1" t="s">
        <v>371</v>
      </c>
    </row>
    <row r="3" spans="1:11" x14ac:dyDescent="0.4">
      <c r="A3" s="1">
        <v>3117</v>
      </c>
      <c r="B3" t="s">
        <v>32</v>
      </c>
      <c r="C3" t="s">
        <v>186</v>
      </c>
      <c r="D3" s="1" t="s">
        <v>49</v>
      </c>
      <c r="E3" s="1" t="s">
        <v>7</v>
      </c>
      <c r="F3" s="1" t="s">
        <v>12</v>
      </c>
      <c r="G3" s="1" t="s">
        <v>50</v>
      </c>
      <c r="H3" s="1" t="s">
        <v>10</v>
      </c>
      <c r="I3" s="1" t="s">
        <v>20</v>
      </c>
      <c r="J3" s="1" t="s">
        <v>175</v>
      </c>
      <c r="K3" s="1" t="s">
        <v>371</v>
      </c>
    </row>
    <row r="4" spans="1:11" x14ac:dyDescent="0.4">
      <c r="A4" s="1">
        <v>4106</v>
      </c>
      <c r="B4" t="s">
        <v>68</v>
      </c>
      <c r="C4" t="s">
        <v>70</v>
      </c>
      <c r="D4" s="1" t="s">
        <v>49</v>
      </c>
      <c r="E4" s="1" t="s">
        <v>17</v>
      </c>
      <c r="F4" s="1" t="s">
        <v>12</v>
      </c>
      <c r="G4" s="1" t="s">
        <v>14</v>
      </c>
      <c r="H4" s="1" t="s">
        <v>10</v>
      </c>
      <c r="I4" s="1" t="s">
        <v>20</v>
      </c>
      <c r="J4" s="1" t="s">
        <v>175</v>
      </c>
      <c r="K4" s="1" t="s">
        <v>294</v>
      </c>
    </row>
    <row r="5" spans="1:11" x14ac:dyDescent="0.4">
      <c r="A5" s="1">
        <v>3416</v>
      </c>
      <c r="B5" t="s">
        <v>67</v>
      </c>
      <c r="C5" s="2" t="s">
        <v>192</v>
      </c>
      <c r="D5" s="1" t="s">
        <v>26</v>
      </c>
      <c r="E5" s="1" t="s">
        <v>17</v>
      </c>
      <c r="F5" s="1" t="s">
        <v>12</v>
      </c>
      <c r="G5" s="1" t="s">
        <v>14</v>
      </c>
      <c r="H5" s="1" t="s">
        <v>10</v>
      </c>
      <c r="I5" s="1" t="s">
        <v>20</v>
      </c>
      <c r="J5" s="1" t="s">
        <v>175</v>
      </c>
      <c r="K5" s="1" t="s">
        <v>293</v>
      </c>
    </row>
    <row r="6" spans="1:11" x14ac:dyDescent="0.4">
      <c r="A6" s="1">
        <v>3420</v>
      </c>
      <c r="B6" t="s">
        <v>67</v>
      </c>
      <c r="C6" t="s">
        <v>191</v>
      </c>
      <c r="D6" s="1" t="s">
        <v>49</v>
      </c>
      <c r="E6" s="1" t="s">
        <v>17</v>
      </c>
      <c r="F6" s="1" t="s">
        <v>12</v>
      </c>
      <c r="G6" s="1" t="s">
        <v>14</v>
      </c>
      <c r="H6" s="1" t="s">
        <v>10</v>
      </c>
      <c r="I6" s="1" t="s">
        <v>20</v>
      </c>
      <c r="J6" s="1" t="s">
        <v>175</v>
      </c>
      <c r="K6" s="1" t="s">
        <v>295</v>
      </c>
    </row>
    <row r="7" spans="1:11" x14ac:dyDescent="0.4">
      <c r="A7" s="1">
        <v>3123</v>
      </c>
      <c r="B7" t="s">
        <v>32</v>
      </c>
      <c r="C7" t="s">
        <v>188</v>
      </c>
      <c r="D7" s="1" t="s">
        <v>49</v>
      </c>
      <c r="E7" s="1" t="s">
        <v>7</v>
      </c>
      <c r="F7" s="1" t="s">
        <v>12</v>
      </c>
      <c r="G7" s="1" t="s">
        <v>386</v>
      </c>
      <c r="H7" s="1" t="s">
        <v>10</v>
      </c>
      <c r="I7" s="1" t="s">
        <v>20</v>
      </c>
      <c r="J7" s="1" t="s">
        <v>175</v>
      </c>
      <c r="K7" s="1" t="s">
        <v>325</v>
      </c>
    </row>
    <row r="8" spans="1:11" x14ac:dyDescent="0.4">
      <c r="A8" s="1">
        <v>2113</v>
      </c>
      <c r="B8" t="s">
        <v>16</v>
      </c>
      <c r="C8" t="s">
        <v>185</v>
      </c>
      <c r="D8" s="1" t="s">
        <v>26</v>
      </c>
      <c r="E8" s="1" t="s">
        <v>7</v>
      </c>
      <c r="F8" s="1" t="s">
        <v>12</v>
      </c>
      <c r="G8" s="1" t="s">
        <v>57</v>
      </c>
      <c r="H8" s="1" t="s">
        <v>10</v>
      </c>
      <c r="I8" s="1" t="s">
        <v>20</v>
      </c>
      <c r="J8" s="1" t="s">
        <v>175</v>
      </c>
      <c r="K8" s="1" t="s">
        <v>282</v>
      </c>
    </row>
    <row r="9" spans="1:11" ht="14.6" customHeight="1" x14ac:dyDescent="0.4">
      <c r="A9" s="1">
        <v>2115</v>
      </c>
      <c r="B9" t="s">
        <v>16</v>
      </c>
      <c r="C9" t="s">
        <v>25</v>
      </c>
      <c r="D9" s="1" t="s">
        <v>26</v>
      </c>
      <c r="E9" s="1" t="s">
        <v>7</v>
      </c>
      <c r="F9" s="1" t="s">
        <v>12</v>
      </c>
      <c r="G9" s="1" t="s">
        <v>57</v>
      </c>
      <c r="H9" s="1" t="s">
        <v>10</v>
      </c>
      <c r="I9" s="1" t="s">
        <v>200</v>
      </c>
      <c r="J9" s="1" t="s">
        <v>199</v>
      </c>
      <c r="K9" s="1" t="s">
        <v>367</v>
      </c>
    </row>
    <row r="10" spans="1:11" ht="14.6" customHeight="1" x14ac:dyDescent="0.4">
      <c r="A10" s="1">
        <v>4110</v>
      </c>
      <c r="B10" t="s">
        <v>68</v>
      </c>
      <c r="C10" t="s">
        <v>190</v>
      </c>
      <c r="D10" s="1" t="s">
        <v>49</v>
      </c>
      <c r="E10" s="1" t="s">
        <v>7</v>
      </c>
      <c r="F10" s="1" t="s">
        <v>12</v>
      </c>
      <c r="G10" s="1" t="s">
        <v>50</v>
      </c>
      <c r="H10" s="1" t="s">
        <v>10</v>
      </c>
      <c r="I10" s="1" t="s">
        <v>20</v>
      </c>
      <c r="J10" s="1" t="s">
        <v>175</v>
      </c>
      <c r="K10" s="1" t="s">
        <v>384</v>
      </c>
    </row>
    <row r="11" spans="1:11" ht="14.6" customHeight="1" x14ac:dyDescent="0.4">
      <c r="A11" s="1">
        <v>3118</v>
      </c>
      <c r="B11" t="s">
        <v>32</v>
      </c>
      <c r="C11" t="s">
        <v>187</v>
      </c>
      <c r="D11" s="1" t="s">
        <v>49</v>
      </c>
      <c r="E11" s="1" t="s">
        <v>7</v>
      </c>
      <c r="F11" s="1" t="s">
        <v>12</v>
      </c>
      <c r="G11" s="1" t="s">
        <v>50</v>
      </c>
      <c r="H11" s="1" t="s">
        <v>10</v>
      </c>
      <c r="I11" s="1" t="s">
        <v>20</v>
      </c>
      <c r="J11" s="1" t="s">
        <v>175</v>
      </c>
      <c r="K11" s="1" t="s">
        <v>384</v>
      </c>
    </row>
    <row r="12" spans="1:11" ht="14.6" customHeight="1" x14ac:dyDescent="0.4">
      <c r="A12" s="1">
        <v>2114</v>
      </c>
      <c r="B12" t="s">
        <v>16</v>
      </c>
      <c r="C12" t="s">
        <v>24</v>
      </c>
      <c r="D12" s="1" t="s">
        <v>9</v>
      </c>
      <c r="E12" s="1" t="s">
        <v>17</v>
      </c>
      <c r="F12" s="1" t="s">
        <v>12</v>
      </c>
      <c r="G12" s="1" t="s">
        <v>14</v>
      </c>
      <c r="H12" s="1" t="s">
        <v>8</v>
      </c>
      <c r="I12" s="1" t="s">
        <v>20</v>
      </c>
      <c r="J12" s="1" t="s">
        <v>178</v>
      </c>
      <c r="K12" s="28" t="s">
        <v>285</v>
      </c>
    </row>
    <row r="13" spans="1:11" x14ac:dyDescent="0.4">
      <c r="A13" s="1">
        <v>2514</v>
      </c>
      <c r="B13" t="s">
        <v>76</v>
      </c>
      <c r="C13" t="s">
        <v>78</v>
      </c>
      <c r="D13" s="1" t="s">
        <v>9</v>
      </c>
      <c r="E13" s="1" t="s">
        <v>17</v>
      </c>
      <c r="F13" s="1" t="s">
        <v>12</v>
      </c>
      <c r="G13" s="1" t="s">
        <v>283</v>
      </c>
      <c r="H13" s="1" t="s">
        <v>8</v>
      </c>
      <c r="I13" s="1" t="s">
        <v>20</v>
      </c>
      <c r="J13" s="1" t="s">
        <v>178</v>
      </c>
      <c r="K13" s="28" t="s">
        <v>284</v>
      </c>
    </row>
    <row r="14" spans="1:11" x14ac:dyDescent="0.4">
      <c r="A14" s="1">
        <v>2014</v>
      </c>
      <c r="B14" t="s">
        <v>71</v>
      </c>
      <c r="C14" t="s">
        <v>78</v>
      </c>
      <c r="D14" s="1" t="s">
        <v>9</v>
      </c>
      <c r="E14" s="1" t="s">
        <v>17</v>
      </c>
      <c r="F14" s="1" t="s">
        <v>12</v>
      </c>
      <c r="G14" s="1" t="s">
        <v>14</v>
      </c>
      <c r="H14" s="1" t="s">
        <v>8</v>
      </c>
      <c r="I14" s="1" t="s">
        <v>20</v>
      </c>
      <c r="J14" s="1" t="s">
        <v>178</v>
      </c>
      <c r="K14" s="28" t="s">
        <v>285</v>
      </c>
    </row>
    <row r="15" spans="1:11" x14ac:dyDescent="0.4">
      <c r="A15" s="1">
        <v>4614</v>
      </c>
      <c r="B15" t="s">
        <v>85</v>
      </c>
      <c r="C15" t="s">
        <v>78</v>
      </c>
      <c r="D15" s="1" t="s">
        <v>9</v>
      </c>
      <c r="E15" s="1" t="s">
        <v>17</v>
      </c>
      <c r="F15" s="1" t="s">
        <v>12</v>
      </c>
      <c r="G15" s="1" t="s">
        <v>283</v>
      </c>
      <c r="H15" s="1" t="s">
        <v>8</v>
      </c>
      <c r="I15" s="1" t="s">
        <v>20</v>
      </c>
      <c r="J15" s="1" t="s">
        <v>178</v>
      </c>
      <c r="K15" s="28" t="s">
        <v>284</v>
      </c>
    </row>
    <row r="16" spans="1:11" x14ac:dyDescent="0.4">
      <c r="A16" s="1">
        <v>4604</v>
      </c>
      <c r="B16" t="s">
        <v>85</v>
      </c>
      <c r="C16" t="s">
        <v>86</v>
      </c>
      <c r="D16" s="1" t="s">
        <v>19</v>
      </c>
      <c r="E16" s="1" t="s">
        <v>17</v>
      </c>
      <c r="F16" s="1" t="s">
        <v>12</v>
      </c>
      <c r="G16" s="1" t="s">
        <v>18</v>
      </c>
      <c r="H16" s="1" t="s">
        <v>8</v>
      </c>
      <c r="I16" s="1" t="s">
        <v>20</v>
      </c>
      <c r="J16" s="1" t="s">
        <v>178</v>
      </c>
      <c r="K16" s="28" t="s">
        <v>326</v>
      </c>
    </row>
    <row r="17" spans="1:11" ht="14.6" customHeight="1" x14ac:dyDescent="0.4">
      <c r="A17" s="1">
        <v>2504</v>
      </c>
      <c r="B17" t="s">
        <v>76</v>
      </c>
      <c r="C17" t="s">
        <v>77</v>
      </c>
      <c r="D17" s="1" t="s">
        <v>19</v>
      </c>
      <c r="E17" s="1" t="s">
        <v>17</v>
      </c>
      <c r="F17" s="1" t="s">
        <v>12</v>
      </c>
      <c r="G17" s="1" t="s">
        <v>18</v>
      </c>
      <c r="H17" s="1" t="s">
        <v>8</v>
      </c>
      <c r="I17" s="1" t="s">
        <v>20</v>
      </c>
      <c r="J17" s="1" t="s">
        <v>178</v>
      </c>
      <c r="K17" s="28" t="s">
        <v>321</v>
      </c>
    </row>
    <row r="18" spans="1:11" ht="14.6" customHeight="1" x14ac:dyDescent="0.4">
      <c r="A18" s="1">
        <v>2004</v>
      </c>
      <c r="B18" t="s">
        <v>71</v>
      </c>
      <c r="C18" t="s">
        <v>72</v>
      </c>
      <c r="D18" s="1" t="s">
        <v>19</v>
      </c>
      <c r="E18" s="1" t="s">
        <v>17</v>
      </c>
      <c r="F18" s="1" t="s">
        <v>12</v>
      </c>
      <c r="G18" s="1" t="s">
        <v>18</v>
      </c>
      <c r="H18" s="1" t="s">
        <v>8</v>
      </c>
      <c r="I18" s="1" t="s">
        <v>20</v>
      </c>
      <c r="J18" s="1" t="s">
        <v>178</v>
      </c>
      <c r="K18" s="28" t="s">
        <v>320</v>
      </c>
    </row>
    <row r="19" spans="1:11" x14ac:dyDescent="0.4">
      <c r="A19" s="1">
        <v>2104</v>
      </c>
      <c r="B19" t="s">
        <v>16</v>
      </c>
      <c r="C19" s="3" t="s">
        <v>72</v>
      </c>
      <c r="D19" s="1" t="s">
        <v>19</v>
      </c>
      <c r="E19" s="1" t="s">
        <v>17</v>
      </c>
      <c r="F19" s="1" t="s">
        <v>12</v>
      </c>
      <c r="G19" s="1" t="s">
        <v>18</v>
      </c>
      <c r="H19" s="1" t="s">
        <v>8</v>
      </c>
      <c r="I19" s="1" t="s">
        <v>20</v>
      </c>
      <c r="J19" s="1" t="s">
        <v>178</v>
      </c>
      <c r="K19" s="1" t="s">
        <v>319</v>
      </c>
    </row>
    <row r="20" spans="1:11" x14ac:dyDescent="0.4">
      <c r="A20" s="1">
        <v>2511</v>
      </c>
      <c r="B20" t="s">
        <v>75</v>
      </c>
      <c r="C20" t="s">
        <v>74</v>
      </c>
      <c r="D20" s="1" t="s">
        <v>9</v>
      </c>
      <c r="E20" s="1" t="s">
        <v>17</v>
      </c>
      <c r="F20" s="1" t="s">
        <v>12</v>
      </c>
      <c r="G20" s="1" t="s">
        <v>14</v>
      </c>
      <c r="H20" s="1" t="s">
        <v>8</v>
      </c>
      <c r="I20" s="1" t="s">
        <v>20</v>
      </c>
      <c r="J20" s="1" t="s">
        <v>178</v>
      </c>
      <c r="K20" s="1" t="s">
        <v>260</v>
      </c>
    </row>
    <row r="21" spans="1:11" x14ac:dyDescent="0.4">
      <c r="A21" s="1">
        <v>2011</v>
      </c>
      <c r="B21" t="s">
        <v>71</v>
      </c>
      <c r="C21" s="2" t="s">
        <v>74</v>
      </c>
      <c r="D21" s="1" t="s">
        <v>9</v>
      </c>
      <c r="E21" s="1" t="s">
        <v>17</v>
      </c>
      <c r="F21" s="1" t="s">
        <v>12</v>
      </c>
      <c r="G21" s="1" t="s">
        <v>14</v>
      </c>
      <c r="H21" s="1" t="s">
        <v>8</v>
      </c>
      <c r="I21" s="1" t="s">
        <v>20</v>
      </c>
      <c r="J21" s="1" t="s">
        <v>178</v>
      </c>
      <c r="K21" s="1" t="s">
        <v>260</v>
      </c>
    </row>
    <row r="22" spans="1:11" x14ac:dyDescent="0.4">
      <c r="A22" s="1">
        <v>4611</v>
      </c>
      <c r="B22" t="s">
        <v>85</v>
      </c>
      <c r="C22" s="2" t="s">
        <v>74</v>
      </c>
      <c r="D22" s="1" t="s">
        <v>9</v>
      </c>
      <c r="E22" s="1" t="s">
        <v>17</v>
      </c>
      <c r="F22" s="1" t="s">
        <v>12</v>
      </c>
      <c r="G22" s="1" t="s">
        <v>14</v>
      </c>
      <c r="H22" s="1" t="s">
        <v>8</v>
      </c>
      <c r="I22" s="1" t="s">
        <v>20</v>
      </c>
      <c r="J22" s="1" t="s">
        <v>178</v>
      </c>
      <c r="K22" s="1" t="s">
        <v>260</v>
      </c>
    </row>
    <row r="23" spans="1:11" x14ac:dyDescent="0.4">
      <c r="A23" s="1">
        <v>2111</v>
      </c>
      <c r="B23" t="s">
        <v>16</v>
      </c>
      <c r="C23" t="s">
        <v>74</v>
      </c>
      <c r="D23" s="1" t="s">
        <v>9</v>
      </c>
      <c r="E23" s="1" t="s">
        <v>17</v>
      </c>
      <c r="F23" s="1" t="s">
        <v>12</v>
      </c>
      <c r="G23" s="1" t="s">
        <v>383</v>
      </c>
      <c r="H23" s="1" t="s">
        <v>8</v>
      </c>
      <c r="I23" s="1" t="s">
        <v>20</v>
      </c>
      <c r="J23" s="1" t="s">
        <v>178</v>
      </c>
      <c r="K23" s="1" t="s">
        <v>260</v>
      </c>
    </row>
    <row r="24" spans="1:11" x14ac:dyDescent="0.4">
      <c r="A24" s="1">
        <v>2503</v>
      </c>
      <c r="B24" t="s">
        <v>75</v>
      </c>
      <c r="C24" t="s">
        <v>53</v>
      </c>
      <c r="D24" s="1" t="s">
        <v>9</v>
      </c>
      <c r="E24" s="1" t="s">
        <v>17</v>
      </c>
      <c r="F24" s="1" t="s">
        <v>12</v>
      </c>
      <c r="G24" s="1" t="s">
        <v>18</v>
      </c>
      <c r="H24" s="1" t="s">
        <v>8</v>
      </c>
      <c r="I24" s="1" t="s">
        <v>20</v>
      </c>
      <c r="J24" s="1" t="s">
        <v>178</v>
      </c>
      <c r="K24" s="1" t="s">
        <v>260</v>
      </c>
    </row>
    <row r="25" spans="1:11" x14ac:dyDescent="0.4">
      <c r="A25" s="1">
        <v>2003</v>
      </c>
      <c r="B25" t="s">
        <v>71</v>
      </c>
      <c r="C25" s="2" t="s">
        <v>53</v>
      </c>
      <c r="D25" s="1" t="s">
        <v>9</v>
      </c>
      <c r="E25" s="1" t="s">
        <v>17</v>
      </c>
      <c r="F25" s="1" t="s">
        <v>12</v>
      </c>
      <c r="G25" s="1" t="s">
        <v>18</v>
      </c>
      <c r="H25" s="1" t="s">
        <v>8</v>
      </c>
      <c r="I25" s="1" t="s">
        <v>20</v>
      </c>
      <c r="J25" s="1" t="s">
        <v>178</v>
      </c>
      <c r="K25" s="1" t="s">
        <v>260</v>
      </c>
    </row>
    <row r="26" spans="1:11" x14ac:dyDescent="0.4">
      <c r="A26" s="1">
        <v>4603</v>
      </c>
      <c r="B26" t="s">
        <v>85</v>
      </c>
      <c r="C26" t="s">
        <v>53</v>
      </c>
      <c r="D26" s="1" t="s">
        <v>9</v>
      </c>
      <c r="E26" s="1" t="s">
        <v>17</v>
      </c>
      <c r="F26" s="1" t="s">
        <v>12</v>
      </c>
      <c r="G26" s="1" t="s">
        <v>18</v>
      </c>
      <c r="H26" s="1" t="s">
        <v>8</v>
      </c>
      <c r="I26" s="1" t="s">
        <v>20</v>
      </c>
      <c r="J26" s="1" t="s">
        <v>178</v>
      </c>
      <c r="K26" s="1" t="s">
        <v>260</v>
      </c>
    </row>
    <row r="27" spans="1:11" x14ac:dyDescent="0.4">
      <c r="A27" s="1">
        <v>2103</v>
      </c>
      <c r="B27" t="s">
        <v>16</v>
      </c>
      <c r="C27" s="3" t="s">
        <v>53</v>
      </c>
      <c r="D27" s="1" t="s">
        <v>9</v>
      </c>
      <c r="E27" s="1" t="s">
        <v>17</v>
      </c>
      <c r="F27" s="1" t="s">
        <v>12</v>
      </c>
      <c r="G27" s="1" t="s">
        <v>18</v>
      </c>
      <c r="H27" s="1" t="s">
        <v>8</v>
      </c>
      <c r="I27" s="1" t="s">
        <v>20</v>
      </c>
      <c r="J27" s="1" t="s">
        <v>178</v>
      </c>
      <c r="K27" s="1" t="s">
        <v>260</v>
      </c>
    </row>
    <row r="28" spans="1:11" x14ac:dyDescent="0.4">
      <c r="A28" s="1">
        <v>4803</v>
      </c>
      <c r="B28" t="s">
        <v>93</v>
      </c>
      <c r="C28" t="s">
        <v>53</v>
      </c>
      <c r="D28" s="1" t="s">
        <v>9</v>
      </c>
      <c r="E28" s="1" t="s">
        <v>17</v>
      </c>
      <c r="F28" s="1" t="s">
        <v>12</v>
      </c>
      <c r="G28" s="1" t="s">
        <v>18</v>
      </c>
      <c r="H28" s="1" t="s">
        <v>8</v>
      </c>
      <c r="I28" s="1" t="s">
        <v>20</v>
      </c>
      <c r="J28" s="1" t="s">
        <v>178</v>
      </c>
      <c r="K28" s="1" t="s">
        <v>260</v>
      </c>
    </row>
    <row r="29" spans="1:11" x14ac:dyDescent="0.4">
      <c r="A29" s="1">
        <v>3105</v>
      </c>
      <c r="B29" t="s">
        <v>32</v>
      </c>
      <c r="C29" t="s">
        <v>36</v>
      </c>
      <c r="D29" s="1" t="s">
        <v>9</v>
      </c>
      <c r="E29" s="1" t="s">
        <v>17</v>
      </c>
      <c r="F29" s="1" t="s">
        <v>12</v>
      </c>
      <c r="G29" s="1" t="s">
        <v>18</v>
      </c>
      <c r="H29" s="1" t="s">
        <v>8</v>
      </c>
      <c r="I29" s="1" t="s">
        <v>20</v>
      </c>
      <c r="J29" s="1" t="s">
        <v>178</v>
      </c>
      <c r="K29" s="1" t="s">
        <v>377</v>
      </c>
    </row>
    <row r="30" spans="1:11" x14ac:dyDescent="0.4">
      <c r="A30" s="1">
        <v>3114</v>
      </c>
      <c r="B30" t="s">
        <v>32</v>
      </c>
      <c r="C30" t="s">
        <v>43</v>
      </c>
      <c r="D30" s="1" t="s">
        <v>13</v>
      </c>
      <c r="E30" s="1" t="s">
        <v>17</v>
      </c>
      <c r="F30" s="1" t="s">
        <v>12</v>
      </c>
      <c r="G30" s="1" t="s">
        <v>48</v>
      </c>
      <c r="H30" s="1" t="s">
        <v>10</v>
      </c>
      <c r="I30" s="1" t="s">
        <v>20</v>
      </c>
      <c r="J30" s="1" t="s">
        <v>178</v>
      </c>
      <c r="K30" s="1" t="s">
        <v>324</v>
      </c>
    </row>
    <row r="31" spans="1:11" x14ac:dyDescent="0.4">
      <c r="A31" s="1">
        <v>3314</v>
      </c>
      <c r="B31" t="s">
        <v>61</v>
      </c>
      <c r="C31" t="s">
        <v>43</v>
      </c>
      <c r="D31" s="1" t="s">
        <v>13</v>
      </c>
      <c r="E31" s="1" t="s">
        <v>17</v>
      </c>
      <c r="F31" s="1" t="s">
        <v>12</v>
      </c>
      <c r="G31" s="1" t="s">
        <v>48</v>
      </c>
      <c r="H31" s="1" t="s">
        <v>10</v>
      </c>
      <c r="I31" s="1" t="s">
        <v>20</v>
      </c>
      <c r="J31" s="1" t="s">
        <v>178</v>
      </c>
      <c r="K31" s="1" t="s">
        <v>324</v>
      </c>
    </row>
    <row r="32" spans="1:11" x14ac:dyDescent="0.4">
      <c r="A32" s="1">
        <v>3115</v>
      </c>
      <c r="B32" t="s">
        <v>32</v>
      </c>
      <c r="C32" t="s">
        <v>46</v>
      </c>
      <c r="D32" s="1" t="s">
        <v>26</v>
      </c>
      <c r="E32" s="1" t="s">
        <v>17</v>
      </c>
      <c r="F32" s="1" t="s">
        <v>12</v>
      </c>
      <c r="G32" s="1" t="s">
        <v>48</v>
      </c>
      <c r="H32" s="1" t="s">
        <v>10</v>
      </c>
      <c r="I32" s="1" t="s">
        <v>20</v>
      </c>
      <c r="J32" s="1" t="s">
        <v>178</v>
      </c>
      <c r="K32" s="1" t="s">
        <v>324</v>
      </c>
    </row>
    <row r="33" spans="1:11" x14ac:dyDescent="0.4">
      <c r="A33" s="1">
        <v>3315</v>
      </c>
      <c r="B33" t="s">
        <v>61</v>
      </c>
      <c r="C33" t="s">
        <v>46</v>
      </c>
      <c r="D33" s="1" t="s">
        <v>26</v>
      </c>
      <c r="E33" s="1" t="s">
        <v>17</v>
      </c>
      <c r="F33" s="1" t="s">
        <v>12</v>
      </c>
      <c r="G33" s="1" t="s">
        <v>48</v>
      </c>
      <c r="H33" s="1" t="s">
        <v>10</v>
      </c>
      <c r="I33" s="1" t="s">
        <v>20</v>
      </c>
      <c r="J33" s="1" t="s">
        <v>178</v>
      </c>
      <c r="K33" s="28" t="s">
        <v>324</v>
      </c>
    </row>
    <row r="34" spans="1:11" x14ac:dyDescent="0.4">
      <c r="A34" s="1">
        <v>3412</v>
      </c>
      <c r="B34" t="s">
        <v>67</v>
      </c>
      <c r="C34" t="s">
        <v>45</v>
      </c>
      <c r="D34" s="1" t="s">
        <v>47</v>
      </c>
      <c r="E34" s="1" t="s">
        <v>17</v>
      </c>
      <c r="F34" s="1" t="s">
        <v>12</v>
      </c>
      <c r="G34" s="1" t="s">
        <v>313</v>
      </c>
      <c r="H34" s="1" t="s">
        <v>10</v>
      </c>
      <c r="I34" s="1" t="s">
        <v>20</v>
      </c>
      <c r="J34" s="1" t="s">
        <v>177</v>
      </c>
      <c r="K34" s="1" t="s">
        <v>324</v>
      </c>
    </row>
    <row r="35" spans="1:11" x14ac:dyDescent="0.4">
      <c r="A35" s="1">
        <v>3112</v>
      </c>
      <c r="B35" t="s">
        <v>32</v>
      </c>
      <c r="C35" s="2" t="s">
        <v>45</v>
      </c>
      <c r="D35" s="1" t="s">
        <v>9</v>
      </c>
      <c r="E35" s="1" t="s">
        <v>17</v>
      </c>
      <c r="F35" s="1" t="s">
        <v>20</v>
      </c>
      <c r="G35" s="1" t="s">
        <v>313</v>
      </c>
      <c r="H35" s="1" t="s">
        <v>10</v>
      </c>
      <c r="I35" s="1" t="s">
        <v>20</v>
      </c>
      <c r="J35" s="1" t="s">
        <v>178</v>
      </c>
      <c r="K35" s="1" t="s">
        <v>324</v>
      </c>
    </row>
    <row r="36" spans="1:11" x14ac:dyDescent="0.4">
      <c r="A36" s="1">
        <v>3312</v>
      </c>
      <c r="B36" t="s">
        <v>61</v>
      </c>
      <c r="C36" t="s">
        <v>45</v>
      </c>
      <c r="D36" s="1" t="s">
        <v>9</v>
      </c>
      <c r="E36" s="1" t="s">
        <v>17</v>
      </c>
      <c r="F36" s="1" t="s">
        <v>20</v>
      </c>
      <c r="G36" s="1" t="s">
        <v>313</v>
      </c>
      <c r="H36" s="1" t="s">
        <v>10</v>
      </c>
      <c r="I36" s="1" t="s">
        <v>20</v>
      </c>
      <c r="J36" s="1" t="s">
        <v>178</v>
      </c>
      <c r="K36" s="1" t="s">
        <v>324</v>
      </c>
    </row>
    <row r="37" spans="1:11" x14ac:dyDescent="0.4">
      <c r="A37" s="1">
        <v>3413</v>
      </c>
      <c r="B37" t="s">
        <v>67</v>
      </c>
      <c r="C37" t="s">
        <v>44</v>
      </c>
      <c r="D37" s="1" t="s">
        <v>13</v>
      </c>
      <c r="E37" s="1" t="s">
        <v>17</v>
      </c>
      <c r="F37" s="1" t="s">
        <v>12</v>
      </c>
      <c r="G37" s="1" t="s">
        <v>313</v>
      </c>
      <c r="H37" s="1" t="s">
        <v>10</v>
      </c>
      <c r="I37" s="1" t="s">
        <v>20</v>
      </c>
      <c r="J37" s="1" t="s">
        <v>177</v>
      </c>
      <c r="K37" s="1" t="s">
        <v>324</v>
      </c>
    </row>
    <row r="38" spans="1:11" x14ac:dyDescent="0.4">
      <c r="A38" s="1">
        <v>3113</v>
      </c>
      <c r="B38" t="s">
        <v>32</v>
      </c>
      <c r="C38" s="2" t="s">
        <v>44</v>
      </c>
      <c r="D38" s="1" t="s">
        <v>47</v>
      </c>
      <c r="E38" s="1" t="s">
        <v>17</v>
      </c>
      <c r="F38" s="1" t="s">
        <v>20</v>
      </c>
      <c r="G38" s="1" t="s">
        <v>313</v>
      </c>
      <c r="H38" s="1" t="s">
        <v>10</v>
      </c>
      <c r="I38" s="1" t="s">
        <v>20</v>
      </c>
      <c r="J38" s="1" t="s">
        <v>178</v>
      </c>
      <c r="K38" s="1" t="s">
        <v>324</v>
      </c>
    </row>
    <row r="39" spans="1:11" x14ac:dyDescent="0.4">
      <c r="A39" s="1">
        <v>3313</v>
      </c>
      <c r="B39" t="s">
        <v>61</v>
      </c>
      <c r="C39" s="2" t="s">
        <v>44</v>
      </c>
      <c r="D39" s="1" t="s">
        <v>47</v>
      </c>
      <c r="E39" s="1" t="s">
        <v>17</v>
      </c>
      <c r="F39" s="1" t="s">
        <v>20</v>
      </c>
      <c r="G39" s="1" t="s">
        <v>313</v>
      </c>
      <c r="H39" s="1" t="s">
        <v>10</v>
      </c>
      <c r="I39" s="1" t="s">
        <v>20</v>
      </c>
      <c r="J39" s="1" t="s">
        <v>178</v>
      </c>
      <c r="K39" s="1" t="s">
        <v>324</v>
      </c>
    </row>
    <row r="40" spans="1:11" x14ac:dyDescent="0.4">
      <c r="A40" s="1">
        <v>2402</v>
      </c>
      <c r="B40" t="s">
        <v>66</v>
      </c>
      <c r="C40" t="s">
        <v>180</v>
      </c>
      <c r="D40" s="1" t="s">
        <v>47</v>
      </c>
      <c r="E40" s="1" t="s">
        <v>17</v>
      </c>
      <c r="F40" s="1" t="s">
        <v>12</v>
      </c>
      <c r="G40" s="1" t="s">
        <v>14</v>
      </c>
      <c r="H40" s="1" t="s">
        <v>10</v>
      </c>
      <c r="I40" s="1" t="s">
        <v>20</v>
      </c>
      <c r="J40" s="1" t="s">
        <v>177</v>
      </c>
      <c r="K40" s="1" t="s">
        <v>311</v>
      </c>
    </row>
    <row r="41" spans="1:11" x14ac:dyDescent="0.4">
      <c r="A41" s="1">
        <v>2502</v>
      </c>
      <c r="B41" t="s">
        <v>76</v>
      </c>
      <c r="C41" t="s">
        <v>52</v>
      </c>
      <c r="D41" s="1" t="s">
        <v>9</v>
      </c>
      <c r="E41" s="1" t="s">
        <v>17</v>
      </c>
      <c r="F41" s="1" t="s">
        <v>12</v>
      </c>
      <c r="G41" s="1" t="s">
        <v>14</v>
      </c>
      <c r="H41" s="1" t="s">
        <v>10</v>
      </c>
      <c r="I41" s="1" t="s">
        <v>20</v>
      </c>
      <c r="J41" s="1" t="s">
        <v>178</v>
      </c>
      <c r="K41" s="1" t="s">
        <v>311</v>
      </c>
    </row>
    <row r="42" spans="1:11" x14ac:dyDescent="0.4">
      <c r="A42" s="1">
        <v>2002</v>
      </c>
      <c r="B42" t="s">
        <v>71</v>
      </c>
      <c r="C42" t="s">
        <v>52</v>
      </c>
      <c r="D42" s="1" t="s">
        <v>9</v>
      </c>
      <c r="E42" s="1" t="s">
        <v>17</v>
      </c>
      <c r="F42" s="1" t="s">
        <v>12</v>
      </c>
      <c r="G42" s="1" t="s">
        <v>14</v>
      </c>
      <c r="H42" s="1" t="s">
        <v>10</v>
      </c>
      <c r="I42" s="1" t="s">
        <v>20</v>
      </c>
      <c r="J42" s="1" t="s">
        <v>178</v>
      </c>
      <c r="K42" s="1" t="s">
        <v>311</v>
      </c>
    </row>
    <row r="43" spans="1:11" x14ac:dyDescent="0.4">
      <c r="A43" s="1">
        <v>4602</v>
      </c>
      <c r="B43" t="s">
        <v>85</v>
      </c>
      <c r="C43" t="s">
        <v>52</v>
      </c>
      <c r="D43" s="1" t="s">
        <v>9</v>
      </c>
      <c r="E43" s="1" t="s">
        <v>17</v>
      </c>
      <c r="F43" s="1" t="s">
        <v>12</v>
      </c>
      <c r="G43" s="1" t="s">
        <v>14</v>
      </c>
      <c r="H43" s="1" t="s">
        <v>10</v>
      </c>
      <c r="I43" s="1" t="s">
        <v>20</v>
      </c>
      <c r="J43" s="1" t="s">
        <v>178</v>
      </c>
      <c r="K43" s="1" t="s">
        <v>311</v>
      </c>
    </row>
    <row r="44" spans="1:11" x14ac:dyDescent="0.4">
      <c r="A44" s="1">
        <v>2102</v>
      </c>
      <c r="B44" t="s">
        <v>16</v>
      </c>
      <c r="C44" t="s">
        <v>52</v>
      </c>
      <c r="D44" s="1" t="s">
        <v>9</v>
      </c>
      <c r="E44" s="1" t="s">
        <v>17</v>
      </c>
      <c r="F44" s="1" t="s">
        <v>12</v>
      </c>
      <c r="G44" s="1" t="s">
        <v>14</v>
      </c>
      <c r="H44" s="1" t="s">
        <v>10</v>
      </c>
      <c r="I44" s="1" t="s">
        <v>20</v>
      </c>
      <c r="J44" s="1" t="s">
        <v>178</v>
      </c>
      <c r="K44" s="1" t="s">
        <v>311</v>
      </c>
    </row>
    <row r="45" spans="1:11" x14ac:dyDescent="0.4">
      <c r="A45" s="1">
        <v>2602</v>
      </c>
      <c r="B45" t="s">
        <v>65</v>
      </c>
      <c r="C45" s="2" t="s">
        <v>52</v>
      </c>
      <c r="D45" s="1" t="s">
        <v>9</v>
      </c>
      <c r="E45" s="1" t="s">
        <v>17</v>
      </c>
      <c r="F45" s="1" t="s">
        <v>12</v>
      </c>
      <c r="G45" s="1" t="s">
        <v>14</v>
      </c>
      <c r="H45" s="1" t="s">
        <v>10</v>
      </c>
      <c r="I45" s="1" t="s">
        <v>20</v>
      </c>
      <c r="J45" s="1" t="s">
        <v>178</v>
      </c>
      <c r="K45" s="1" t="s">
        <v>311</v>
      </c>
    </row>
    <row r="46" spans="1:11" x14ac:dyDescent="0.4">
      <c r="A46" s="1">
        <v>2302</v>
      </c>
      <c r="B46" t="s">
        <v>60</v>
      </c>
      <c r="C46" t="s">
        <v>52</v>
      </c>
      <c r="D46" s="1" t="s">
        <v>9</v>
      </c>
      <c r="E46" s="1" t="s">
        <v>17</v>
      </c>
      <c r="F46" s="1" t="s">
        <v>12</v>
      </c>
      <c r="G46" s="1" t="s">
        <v>14</v>
      </c>
      <c r="H46" s="1" t="s">
        <v>10</v>
      </c>
      <c r="I46" s="1" t="s">
        <v>20</v>
      </c>
      <c r="J46" s="1" t="s">
        <v>178</v>
      </c>
      <c r="K46" s="1" t="s">
        <v>311</v>
      </c>
    </row>
    <row r="47" spans="1:11" ht="14.6" customHeight="1" x14ac:dyDescent="0.4">
      <c r="A47" s="1">
        <v>4802</v>
      </c>
      <c r="B47" t="s">
        <v>93</v>
      </c>
      <c r="C47" t="s">
        <v>52</v>
      </c>
      <c r="D47" s="1" t="s">
        <v>9</v>
      </c>
      <c r="E47" s="1" t="s">
        <v>17</v>
      </c>
      <c r="F47" s="1" t="s">
        <v>12</v>
      </c>
      <c r="G47" s="1" t="s">
        <v>14</v>
      </c>
      <c r="H47" s="1" t="s">
        <v>10</v>
      </c>
      <c r="I47" s="1" t="s">
        <v>20</v>
      </c>
      <c r="J47" s="1" t="s">
        <v>178</v>
      </c>
      <c r="K47" s="1" t="s">
        <v>311</v>
      </c>
    </row>
    <row r="48" spans="1:11" ht="14.6" customHeight="1" x14ac:dyDescent="0.4">
      <c r="A48" s="1">
        <v>2512</v>
      </c>
      <c r="B48" t="s">
        <v>76</v>
      </c>
      <c r="C48" t="s">
        <v>64</v>
      </c>
      <c r="D48" s="1" t="s">
        <v>9</v>
      </c>
      <c r="E48" s="1" t="s">
        <v>17</v>
      </c>
      <c r="F48" s="1" t="s">
        <v>12</v>
      </c>
      <c r="G48" s="1" t="s">
        <v>312</v>
      </c>
      <c r="H48" s="1" t="s">
        <v>10</v>
      </c>
      <c r="I48" s="1" t="s">
        <v>20</v>
      </c>
      <c r="J48" s="1" t="s">
        <v>178</v>
      </c>
      <c r="K48" s="1" t="s">
        <v>311</v>
      </c>
    </row>
    <row r="49" spans="1:11" x14ac:dyDescent="0.4">
      <c r="A49" s="1">
        <v>2012</v>
      </c>
      <c r="B49" t="s">
        <v>71</v>
      </c>
      <c r="C49" t="s">
        <v>64</v>
      </c>
      <c r="D49" s="1" t="s">
        <v>9</v>
      </c>
      <c r="E49" s="1" t="s">
        <v>17</v>
      </c>
      <c r="F49" s="1" t="s">
        <v>12</v>
      </c>
      <c r="G49" s="1" t="s">
        <v>312</v>
      </c>
      <c r="H49" s="1" t="s">
        <v>10</v>
      </c>
      <c r="I49" s="1" t="s">
        <v>20</v>
      </c>
      <c r="J49" s="1" t="s">
        <v>178</v>
      </c>
      <c r="K49" s="1" t="s">
        <v>311</v>
      </c>
    </row>
    <row r="50" spans="1:11" x14ac:dyDescent="0.4">
      <c r="A50" s="1">
        <v>4612</v>
      </c>
      <c r="B50" t="s">
        <v>85</v>
      </c>
      <c r="C50" t="s">
        <v>64</v>
      </c>
      <c r="D50" s="1" t="s">
        <v>9</v>
      </c>
      <c r="E50" s="1" t="s">
        <v>17</v>
      </c>
      <c r="F50" s="1" t="s">
        <v>12</v>
      </c>
      <c r="G50" s="1" t="s">
        <v>312</v>
      </c>
      <c r="H50" s="1" t="s">
        <v>10</v>
      </c>
      <c r="I50" s="1" t="s">
        <v>20</v>
      </c>
      <c r="J50" s="1" t="s">
        <v>178</v>
      </c>
      <c r="K50" s="1" t="s">
        <v>311</v>
      </c>
    </row>
    <row r="51" spans="1:11" x14ac:dyDescent="0.4">
      <c r="A51" s="1">
        <v>2412</v>
      </c>
      <c r="B51" t="s">
        <v>66</v>
      </c>
      <c r="C51" t="s">
        <v>64</v>
      </c>
      <c r="D51" s="1" t="s">
        <v>47</v>
      </c>
      <c r="E51" s="1" t="s">
        <v>17</v>
      </c>
      <c r="F51" s="1" t="s">
        <v>12</v>
      </c>
      <c r="G51" s="1" t="s">
        <v>312</v>
      </c>
      <c r="H51" s="1" t="s">
        <v>10</v>
      </c>
      <c r="I51" s="1" t="s">
        <v>20</v>
      </c>
      <c r="J51" s="1" t="s">
        <v>177</v>
      </c>
      <c r="K51" s="1" t="s">
        <v>311</v>
      </c>
    </row>
    <row r="52" spans="1:11" x14ac:dyDescent="0.4">
      <c r="A52" s="1">
        <v>2112</v>
      </c>
      <c r="B52" t="s">
        <v>16</v>
      </c>
      <c r="C52" s="2" t="s">
        <v>64</v>
      </c>
      <c r="D52" s="1" t="s">
        <v>9</v>
      </c>
      <c r="E52" s="1" t="s">
        <v>17</v>
      </c>
      <c r="F52" s="1" t="s">
        <v>12</v>
      </c>
      <c r="G52" s="1" t="s">
        <v>312</v>
      </c>
      <c r="H52" s="1" t="s">
        <v>10</v>
      </c>
      <c r="I52" s="1" t="s">
        <v>20</v>
      </c>
      <c r="J52" s="1" t="s">
        <v>178</v>
      </c>
      <c r="K52" s="1" t="s">
        <v>311</v>
      </c>
    </row>
    <row r="53" spans="1:11" x14ac:dyDescent="0.4">
      <c r="A53" s="1">
        <v>2312</v>
      </c>
      <c r="B53" t="s">
        <v>60</v>
      </c>
      <c r="C53" t="s">
        <v>64</v>
      </c>
      <c r="D53" s="1" t="s">
        <v>9</v>
      </c>
      <c r="E53" s="1" t="s">
        <v>17</v>
      </c>
      <c r="F53" s="1" t="s">
        <v>12</v>
      </c>
      <c r="G53" s="1" t="s">
        <v>312</v>
      </c>
      <c r="H53" s="1" t="s">
        <v>10</v>
      </c>
      <c r="I53" s="1" t="s">
        <v>20</v>
      </c>
      <c r="J53" s="1" t="s">
        <v>178</v>
      </c>
      <c r="K53" s="1" t="s">
        <v>311</v>
      </c>
    </row>
    <row r="54" spans="1:11" x14ac:dyDescent="0.4">
      <c r="A54" s="1">
        <v>4812</v>
      </c>
      <c r="B54" t="s">
        <v>93</v>
      </c>
      <c r="C54" s="2" t="s">
        <v>64</v>
      </c>
      <c r="D54" s="1" t="s">
        <v>9</v>
      </c>
      <c r="E54" s="1" t="s">
        <v>17</v>
      </c>
      <c r="F54" s="1" t="s">
        <v>12</v>
      </c>
      <c r="G54" s="1" t="s">
        <v>312</v>
      </c>
      <c r="H54" s="1" t="s">
        <v>10</v>
      </c>
      <c r="I54" s="1" t="s">
        <v>20</v>
      </c>
      <c r="J54" s="1" t="s">
        <v>178</v>
      </c>
      <c r="K54" s="1" t="s">
        <v>311</v>
      </c>
    </row>
    <row r="55" spans="1:11" x14ac:dyDescent="0.4">
      <c r="A55" s="1">
        <v>2001</v>
      </c>
      <c r="B55" t="s">
        <v>71</v>
      </c>
      <c r="C55" s="2" t="s">
        <v>51</v>
      </c>
      <c r="D55" s="1" t="s">
        <v>13</v>
      </c>
      <c r="E55" s="1" t="s">
        <v>17</v>
      </c>
      <c r="F55" s="1" t="s">
        <v>12</v>
      </c>
      <c r="G55" s="1" t="s">
        <v>11</v>
      </c>
      <c r="H55" s="1" t="s">
        <v>10</v>
      </c>
      <c r="I55" s="1" t="s">
        <v>20</v>
      </c>
      <c r="J55" s="1" t="s">
        <v>178</v>
      </c>
      <c r="K55" s="1" t="s">
        <v>223</v>
      </c>
    </row>
    <row r="56" spans="1:11" x14ac:dyDescent="0.4">
      <c r="A56" s="1">
        <v>2010</v>
      </c>
      <c r="B56" t="s">
        <v>71</v>
      </c>
      <c r="C56" t="s">
        <v>73</v>
      </c>
      <c r="D56" s="1" t="s">
        <v>13</v>
      </c>
      <c r="E56" s="1" t="s">
        <v>17</v>
      </c>
      <c r="F56" s="1" t="s">
        <v>12</v>
      </c>
      <c r="G56" s="1" t="s">
        <v>14</v>
      </c>
      <c r="H56" s="1" t="s">
        <v>10</v>
      </c>
      <c r="I56" s="1" t="s">
        <v>20</v>
      </c>
      <c r="J56" s="1" t="s">
        <v>178</v>
      </c>
      <c r="K56" s="1" t="s">
        <v>223</v>
      </c>
    </row>
    <row r="57" spans="1:11" x14ac:dyDescent="0.4">
      <c r="A57" s="1">
        <v>2101</v>
      </c>
      <c r="B57" t="s">
        <v>16</v>
      </c>
      <c r="C57" t="s">
        <v>51</v>
      </c>
      <c r="D57" s="1" t="s">
        <v>13</v>
      </c>
      <c r="E57" s="1" t="s">
        <v>17</v>
      </c>
      <c r="F57" s="1" t="s">
        <v>12</v>
      </c>
      <c r="G57" s="1" t="s">
        <v>11</v>
      </c>
      <c r="H57" s="1" t="s">
        <v>10</v>
      </c>
      <c r="I57" s="1" t="s">
        <v>20</v>
      </c>
      <c r="J57" s="1" t="s">
        <v>178</v>
      </c>
      <c r="K57" s="1" t="s">
        <v>223</v>
      </c>
    </row>
    <row r="58" spans="1:11" x14ac:dyDescent="0.4">
      <c r="A58" s="1">
        <v>2110</v>
      </c>
      <c r="B58" t="s">
        <v>16</v>
      </c>
      <c r="C58" t="s">
        <v>73</v>
      </c>
      <c r="D58" s="1" t="s">
        <v>13</v>
      </c>
      <c r="E58" s="1" t="s">
        <v>17</v>
      </c>
      <c r="F58" s="1" t="s">
        <v>12</v>
      </c>
      <c r="G58" s="1" t="s">
        <v>14</v>
      </c>
      <c r="H58" s="1" t="s">
        <v>10</v>
      </c>
      <c r="I58" s="1" t="s">
        <v>20</v>
      </c>
      <c r="J58" s="1" t="s">
        <v>178</v>
      </c>
      <c r="K58" s="1" t="s">
        <v>223</v>
      </c>
    </row>
    <row r="59" spans="1:11" x14ac:dyDescent="0.4">
      <c r="A59" s="1">
        <v>2301</v>
      </c>
      <c r="B59" t="s">
        <v>60</v>
      </c>
      <c r="C59" s="2" t="s">
        <v>51</v>
      </c>
      <c r="D59" s="1" t="s">
        <v>13</v>
      </c>
      <c r="E59" s="1" t="s">
        <v>17</v>
      </c>
      <c r="F59" s="1" t="s">
        <v>12</v>
      </c>
      <c r="G59" s="1" t="s">
        <v>11</v>
      </c>
      <c r="H59" s="1" t="s">
        <v>10</v>
      </c>
      <c r="I59" s="1" t="s">
        <v>20</v>
      </c>
      <c r="J59" s="1" t="s">
        <v>178</v>
      </c>
      <c r="K59" s="1" t="s">
        <v>223</v>
      </c>
    </row>
    <row r="60" spans="1:11" x14ac:dyDescent="0.4">
      <c r="A60" s="1">
        <v>2310</v>
      </c>
      <c r="B60" t="s">
        <v>60</v>
      </c>
      <c r="C60" t="s">
        <v>63</v>
      </c>
      <c r="D60" s="1" t="s">
        <v>13</v>
      </c>
      <c r="E60" s="1" t="s">
        <v>17</v>
      </c>
      <c r="F60" s="1" t="s">
        <v>12</v>
      </c>
      <c r="G60" s="1" t="s">
        <v>14</v>
      </c>
      <c r="H60" s="1" t="s">
        <v>10</v>
      </c>
      <c r="I60" s="1" t="s">
        <v>20</v>
      </c>
      <c r="J60" s="1" t="s">
        <v>178</v>
      </c>
      <c r="K60" s="1" t="s">
        <v>223</v>
      </c>
    </row>
    <row r="61" spans="1:11" x14ac:dyDescent="0.4">
      <c r="A61" s="1">
        <v>2401</v>
      </c>
      <c r="B61" t="s">
        <v>66</v>
      </c>
      <c r="C61" t="s">
        <v>179</v>
      </c>
      <c r="D61" s="1" t="s">
        <v>26</v>
      </c>
      <c r="E61" s="1" t="s">
        <v>17</v>
      </c>
      <c r="F61" s="1" t="s">
        <v>12</v>
      </c>
      <c r="G61" s="1" t="s">
        <v>11</v>
      </c>
      <c r="H61" s="1" t="s">
        <v>10</v>
      </c>
      <c r="I61" s="1" t="s">
        <v>200</v>
      </c>
      <c r="J61" s="1" t="s">
        <v>201</v>
      </c>
      <c r="K61" s="1" t="s">
        <v>223</v>
      </c>
    </row>
    <row r="62" spans="1:11" ht="14.6" customHeight="1" x14ac:dyDescent="0.4">
      <c r="A62" s="1">
        <v>2410</v>
      </c>
      <c r="B62" t="s">
        <v>66</v>
      </c>
      <c r="C62" t="s">
        <v>73</v>
      </c>
      <c r="D62" s="1" t="s">
        <v>26</v>
      </c>
      <c r="E62" s="1" t="s">
        <v>17</v>
      </c>
      <c r="F62" s="1" t="s">
        <v>12</v>
      </c>
      <c r="G62" s="1" t="s">
        <v>14</v>
      </c>
      <c r="H62" s="1" t="s">
        <v>10</v>
      </c>
      <c r="I62" s="1" t="s">
        <v>200</v>
      </c>
      <c r="J62" s="1" t="s">
        <v>177</v>
      </c>
      <c r="K62" s="1" t="s">
        <v>223</v>
      </c>
    </row>
    <row r="63" spans="1:11" x14ac:dyDescent="0.4">
      <c r="A63" s="1">
        <v>2501</v>
      </c>
      <c r="B63" t="s">
        <v>75</v>
      </c>
      <c r="C63" t="s">
        <v>51</v>
      </c>
      <c r="D63" s="1" t="s">
        <v>13</v>
      </c>
      <c r="E63" s="1" t="s">
        <v>17</v>
      </c>
      <c r="F63" s="1" t="s">
        <v>12</v>
      </c>
      <c r="G63" s="1" t="s">
        <v>11</v>
      </c>
      <c r="H63" s="1" t="s">
        <v>10</v>
      </c>
      <c r="I63" s="1" t="s">
        <v>20</v>
      </c>
      <c r="J63" s="1" t="s">
        <v>178</v>
      </c>
      <c r="K63" s="1" t="s">
        <v>323</v>
      </c>
    </row>
    <row r="64" spans="1:11" x14ac:dyDescent="0.4">
      <c r="A64" s="1">
        <v>2510</v>
      </c>
      <c r="B64" t="s">
        <v>75</v>
      </c>
      <c r="C64" t="s">
        <v>73</v>
      </c>
      <c r="D64" s="1" t="s">
        <v>13</v>
      </c>
      <c r="E64" s="1" t="s">
        <v>17</v>
      </c>
      <c r="F64" s="1" t="s">
        <v>12</v>
      </c>
      <c r="G64" s="1" t="s">
        <v>14</v>
      </c>
      <c r="H64" s="1" t="s">
        <v>10</v>
      </c>
      <c r="I64" s="1" t="s">
        <v>20</v>
      </c>
      <c r="J64" s="1" t="s">
        <v>178</v>
      </c>
      <c r="K64" s="1" t="s">
        <v>323</v>
      </c>
    </row>
    <row r="65" spans="1:11" ht="14.6" customHeight="1" x14ac:dyDescent="0.4">
      <c r="A65" s="1">
        <v>2610</v>
      </c>
      <c r="B65" t="s">
        <v>65</v>
      </c>
      <c r="C65" s="2" t="s">
        <v>73</v>
      </c>
      <c r="D65" s="1" t="s">
        <v>13</v>
      </c>
      <c r="E65" s="1" t="s">
        <v>17</v>
      </c>
      <c r="F65" s="1" t="s">
        <v>12</v>
      </c>
      <c r="G65" s="1" t="s">
        <v>14</v>
      </c>
      <c r="H65" s="1" t="s">
        <v>10</v>
      </c>
      <c r="I65" s="1" t="s">
        <v>20</v>
      </c>
      <c r="J65" s="1" t="s">
        <v>178</v>
      </c>
      <c r="K65" s="1" t="s">
        <v>322</v>
      </c>
    </row>
    <row r="66" spans="1:11" ht="14.6" customHeight="1" x14ac:dyDescent="0.4">
      <c r="A66" s="1">
        <v>4601</v>
      </c>
      <c r="B66" t="s">
        <v>85</v>
      </c>
      <c r="C66" t="s">
        <v>51</v>
      </c>
      <c r="D66" s="1" t="s">
        <v>13</v>
      </c>
      <c r="E66" s="1" t="s">
        <v>17</v>
      </c>
      <c r="F66" s="1" t="s">
        <v>12</v>
      </c>
      <c r="G66" s="1" t="s">
        <v>11</v>
      </c>
      <c r="H66" s="1" t="s">
        <v>10</v>
      </c>
      <c r="I66" s="1" t="s">
        <v>20</v>
      </c>
      <c r="J66" s="1" t="s">
        <v>178</v>
      </c>
      <c r="K66" s="1" t="s">
        <v>322</v>
      </c>
    </row>
    <row r="67" spans="1:11" ht="14.6" customHeight="1" x14ac:dyDescent="0.4">
      <c r="A67" s="1">
        <v>4610</v>
      </c>
      <c r="B67" t="s">
        <v>85</v>
      </c>
      <c r="C67" t="s">
        <v>73</v>
      </c>
      <c r="D67" s="1" t="s">
        <v>13</v>
      </c>
      <c r="E67" s="1" t="s">
        <v>17</v>
      </c>
      <c r="F67" s="1" t="s">
        <v>12</v>
      </c>
      <c r="G67" s="1" t="s">
        <v>14</v>
      </c>
      <c r="H67" s="1" t="s">
        <v>10</v>
      </c>
      <c r="I67" s="1" t="s">
        <v>20</v>
      </c>
      <c r="J67" s="1" t="s">
        <v>178</v>
      </c>
      <c r="K67" s="1" t="s">
        <v>322</v>
      </c>
    </row>
    <row r="68" spans="1:11" x14ac:dyDescent="0.4">
      <c r="A68" s="1">
        <v>4801</v>
      </c>
      <c r="B68" t="s">
        <v>93</v>
      </c>
      <c r="C68" t="s">
        <v>51</v>
      </c>
      <c r="D68" s="1" t="s">
        <v>13</v>
      </c>
      <c r="E68" s="1" t="s">
        <v>17</v>
      </c>
      <c r="F68" s="1" t="s">
        <v>12</v>
      </c>
      <c r="G68" s="1" t="s">
        <v>11</v>
      </c>
      <c r="H68" s="1" t="s">
        <v>10</v>
      </c>
      <c r="I68" s="1" t="s">
        <v>20</v>
      </c>
      <c r="J68" s="1" t="s">
        <v>178</v>
      </c>
      <c r="K68" s="1" t="s">
        <v>323</v>
      </c>
    </row>
    <row r="69" spans="1:11" x14ac:dyDescent="0.4">
      <c r="A69" s="1">
        <v>4810</v>
      </c>
      <c r="B69" t="s">
        <v>93</v>
      </c>
      <c r="C69" t="s">
        <v>73</v>
      </c>
      <c r="D69" s="1" t="s">
        <v>13</v>
      </c>
      <c r="E69" s="1" t="s">
        <v>17</v>
      </c>
      <c r="F69" s="1" t="s">
        <v>12</v>
      </c>
      <c r="G69" s="1" t="s">
        <v>14</v>
      </c>
      <c r="H69" s="1" t="s">
        <v>10</v>
      </c>
      <c r="I69" s="1" t="s">
        <v>20</v>
      </c>
      <c r="J69" s="1" t="s">
        <v>178</v>
      </c>
      <c r="K69" s="1" t="s">
        <v>323</v>
      </c>
    </row>
    <row r="70" spans="1:11" x14ac:dyDescent="0.4">
      <c r="A70" s="1">
        <v>4301</v>
      </c>
      <c r="B70" t="s">
        <v>79</v>
      </c>
      <c r="C70" t="s">
        <v>80</v>
      </c>
      <c r="D70" s="1" t="s">
        <v>7</v>
      </c>
      <c r="E70" s="1" t="s">
        <v>17</v>
      </c>
      <c r="F70" s="1" t="s">
        <v>12</v>
      </c>
      <c r="G70" s="1" t="s">
        <v>18</v>
      </c>
      <c r="H70" s="1" t="s">
        <v>84</v>
      </c>
      <c r="I70" s="1" t="s">
        <v>20</v>
      </c>
      <c r="J70" s="1" t="s">
        <v>178</v>
      </c>
      <c r="K70" s="28" t="s">
        <v>373</v>
      </c>
    </row>
    <row r="71" spans="1:11" x14ac:dyDescent="0.4">
      <c r="A71" s="1">
        <v>4302</v>
      </c>
      <c r="B71" t="s">
        <v>79</v>
      </c>
      <c r="C71" t="s">
        <v>81</v>
      </c>
      <c r="D71" s="1" t="s">
        <v>7</v>
      </c>
      <c r="E71" s="1" t="s">
        <v>17</v>
      </c>
      <c r="F71" s="1" t="s">
        <v>12</v>
      </c>
      <c r="G71" s="1" t="s">
        <v>14</v>
      </c>
      <c r="H71" s="1" t="s">
        <v>84</v>
      </c>
      <c r="I71" s="1" t="s">
        <v>20</v>
      </c>
      <c r="J71" s="1" t="s">
        <v>178</v>
      </c>
      <c r="K71" s="28" t="s">
        <v>308</v>
      </c>
    </row>
    <row r="72" spans="1:11" x14ac:dyDescent="0.4">
      <c r="A72" s="1">
        <v>4303</v>
      </c>
      <c r="B72" t="s">
        <v>79</v>
      </c>
      <c r="C72" t="s">
        <v>82</v>
      </c>
      <c r="D72" s="1" t="s">
        <v>7</v>
      </c>
      <c r="E72" s="1" t="s">
        <v>17</v>
      </c>
      <c r="F72" s="1" t="s">
        <v>12</v>
      </c>
      <c r="G72" s="1" t="s">
        <v>18</v>
      </c>
      <c r="H72" s="1" t="s">
        <v>84</v>
      </c>
      <c r="I72" s="1" t="s">
        <v>20</v>
      </c>
      <c r="J72" s="1" t="s">
        <v>178</v>
      </c>
      <c r="K72" s="28" t="s">
        <v>375</v>
      </c>
    </row>
    <row r="73" spans="1:11" x14ac:dyDescent="0.4">
      <c r="A73" s="1">
        <v>4304</v>
      </c>
      <c r="B73" t="s">
        <v>79</v>
      </c>
      <c r="C73" t="s">
        <v>83</v>
      </c>
      <c r="D73" s="1" t="s">
        <v>7</v>
      </c>
      <c r="E73" s="1" t="s">
        <v>17</v>
      </c>
      <c r="F73" s="1" t="s">
        <v>12</v>
      </c>
      <c r="G73" s="1" t="s">
        <v>14</v>
      </c>
      <c r="H73" s="1" t="s">
        <v>84</v>
      </c>
      <c r="I73" s="1" t="s">
        <v>20</v>
      </c>
      <c r="J73" s="1" t="s">
        <v>178</v>
      </c>
      <c r="K73" s="28" t="s">
        <v>310</v>
      </c>
    </row>
    <row r="74" spans="1:11" x14ac:dyDescent="0.4">
      <c r="A74" s="1">
        <v>4401</v>
      </c>
      <c r="B74" t="s">
        <v>87</v>
      </c>
      <c r="C74" t="s">
        <v>80</v>
      </c>
      <c r="D74" s="1" t="s">
        <v>7</v>
      </c>
      <c r="E74" s="1" t="s">
        <v>17</v>
      </c>
      <c r="F74" s="1" t="s">
        <v>12</v>
      </c>
      <c r="G74" s="1" t="s">
        <v>18</v>
      </c>
      <c r="H74" s="1" t="s">
        <v>84</v>
      </c>
      <c r="I74" s="1" t="s">
        <v>20</v>
      </c>
      <c r="J74" s="1" t="s">
        <v>178</v>
      </c>
      <c r="K74" s="28" t="s">
        <v>374</v>
      </c>
    </row>
    <row r="75" spans="1:11" x14ac:dyDescent="0.4">
      <c r="A75" s="1">
        <v>4402</v>
      </c>
      <c r="B75" t="s">
        <v>87</v>
      </c>
      <c r="C75" t="s">
        <v>81</v>
      </c>
      <c r="D75" s="1" t="s">
        <v>7</v>
      </c>
      <c r="E75" s="1" t="s">
        <v>17</v>
      </c>
      <c r="F75" s="1" t="s">
        <v>12</v>
      </c>
      <c r="G75" s="1" t="s">
        <v>14</v>
      </c>
      <c r="H75" s="1" t="s">
        <v>84</v>
      </c>
      <c r="I75" s="1" t="s">
        <v>20</v>
      </c>
      <c r="J75" s="1" t="s">
        <v>178</v>
      </c>
      <c r="K75" s="28" t="s">
        <v>308</v>
      </c>
    </row>
    <row r="76" spans="1:11" x14ac:dyDescent="0.4">
      <c r="A76" s="1">
        <v>4403</v>
      </c>
      <c r="B76" t="s">
        <v>87</v>
      </c>
      <c r="C76" t="s">
        <v>82</v>
      </c>
      <c r="D76" s="1" t="s">
        <v>7</v>
      </c>
      <c r="E76" s="1" t="s">
        <v>17</v>
      </c>
      <c r="F76" s="1" t="s">
        <v>12</v>
      </c>
      <c r="G76" s="1" t="s">
        <v>18</v>
      </c>
      <c r="H76" s="1" t="s">
        <v>84</v>
      </c>
      <c r="I76" s="1" t="s">
        <v>20</v>
      </c>
      <c r="J76" s="1" t="s">
        <v>178</v>
      </c>
      <c r="K76" s="28" t="s">
        <v>375</v>
      </c>
    </row>
    <row r="77" spans="1:11" x14ac:dyDescent="0.4">
      <c r="A77" s="1">
        <v>4404</v>
      </c>
      <c r="B77" t="s">
        <v>87</v>
      </c>
      <c r="C77" t="s">
        <v>83</v>
      </c>
      <c r="D77" s="1" t="s">
        <v>7</v>
      </c>
      <c r="E77" s="1" t="s">
        <v>17</v>
      </c>
      <c r="F77" s="1" t="s">
        <v>12</v>
      </c>
      <c r="G77" s="1" t="s">
        <v>14</v>
      </c>
      <c r="H77" s="1" t="s">
        <v>84</v>
      </c>
      <c r="I77" s="1" t="s">
        <v>20</v>
      </c>
      <c r="J77" s="1" t="s">
        <v>178</v>
      </c>
      <c r="K77" s="28" t="s">
        <v>310</v>
      </c>
    </row>
    <row r="78" spans="1:11" x14ac:dyDescent="0.4">
      <c r="A78" s="1">
        <v>4405</v>
      </c>
      <c r="B78" t="s">
        <v>87</v>
      </c>
      <c r="C78" t="s">
        <v>88</v>
      </c>
      <c r="D78" s="1" t="s">
        <v>7</v>
      </c>
      <c r="E78" s="1" t="s">
        <v>17</v>
      </c>
      <c r="F78" s="1" t="s">
        <v>12</v>
      </c>
      <c r="G78" s="1" t="s">
        <v>18</v>
      </c>
      <c r="H78" s="1" t="s">
        <v>84</v>
      </c>
      <c r="I78" s="1" t="s">
        <v>20</v>
      </c>
      <c r="J78" s="1" t="s">
        <v>178</v>
      </c>
      <c r="K78" s="28" t="s">
        <v>309</v>
      </c>
    </row>
    <row r="79" spans="1:11" x14ac:dyDescent="0.4">
      <c r="A79" s="1">
        <v>4406</v>
      </c>
      <c r="B79" t="s">
        <v>87</v>
      </c>
      <c r="C79" t="s">
        <v>89</v>
      </c>
      <c r="D79" s="1" t="s">
        <v>7</v>
      </c>
      <c r="E79" s="1" t="s">
        <v>17</v>
      </c>
      <c r="F79" s="1" t="s">
        <v>12</v>
      </c>
      <c r="G79" s="1" t="s">
        <v>18</v>
      </c>
      <c r="H79" s="1" t="s">
        <v>84</v>
      </c>
      <c r="I79" s="1" t="s">
        <v>20</v>
      </c>
      <c r="J79" s="1" t="s">
        <v>178</v>
      </c>
      <c r="K79" s="28" t="s">
        <v>309</v>
      </c>
    </row>
    <row r="80" spans="1:11" x14ac:dyDescent="0.4">
      <c r="A80" s="1">
        <v>2108</v>
      </c>
      <c r="B80" t="s">
        <v>16</v>
      </c>
      <c r="C80" t="s">
        <v>196</v>
      </c>
      <c r="D80" s="1" t="s">
        <v>23</v>
      </c>
      <c r="E80" s="1" t="s">
        <v>7</v>
      </c>
      <c r="F80" s="1" t="s">
        <v>20</v>
      </c>
      <c r="G80" s="1" t="s">
        <v>7</v>
      </c>
      <c r="H80" s="1" t="s">
        <v>31</v>
      </c>
      <c r="I80" s="1" t="s">
        <v>174</v>
      </c>
      <c r="J80" s="1" t="s">
        <v>178</v>
      </c>
      <c r="K80" s="1" t="s">
        <v>258</v>
      </c>
    </row>
    <row r="81" spans="1:11" ht="29.15" x14ac:dyDescent="0.4">
      <c r="A81" s="1">
        <v>3102</v>
      </c>
      <c r="B81" t="s">
        <v>32</v>
      </c>
      <c r="C81" t="s">
        <v>37</v>
      </c>
      <c r="D81" s="1" t="s">
        <v>23</v>
      </c>
      <c r="E81" s="1" t="s">
        <v>7</v>
      </c>
      <c r="F81" s="1" t="s">
        <v>20</v>
      </c>
      <c r="G81" s="1" t="s">
        <v>7</v>
      </c>
      <c r="H81" s="36" t="s">
        <v>314</v>
      </c>
      <c r="I81" s="1" t="s">
        <v>174</v>
      </c>
      <c r="J81" s="1" t="s">
        <v>178</v>
      </c>
      <c r="K81" s="1" t="s">
        <v>258</v>
      </c>
    </row>
    <row r="82" spans="1:11" ht="29.15" x14ac:dyDescent="0.4">
      <c r="A82" s="1">
        <v>4109</v>
      </c>
      <c r="B82" t="s">
        <v>68</v>
      </c>
      <c r="C82" s="2" t="s">
        <v>184</v>
      </c>
      <c r="D82" s="1" t="s">
        <v>38</v>
      </c>
      <c r="E82" s="1" t="s">
        <v>7</v>
      </c>
      <c r="F82" s="1" t="s">
        <v>12</v>
      </c>
      <c r="G82" s="1" t="s">
        <v>7</v>
      </c>
      <c r="H82" s="36" t="s">
        <v>315</v>
      </c>
      <c r="I82" s="1" t="s">
        <v>12</v>
      </c>
      <c r="J82" s="1" t="s">
        <v>176</v>
      </c>
      <c r="K82" s="1" t="s">
        <v>385</v>
      </c>
    </row>
    <row r="83" spans="1:11" x14ac:dyDescent="0.4">
      <c r="A83" s="1">
        <v>3119</v>
      </c>
      <c r="B83" t="s">
        <v>32</v>
      </c>
      <c r="C83" t="s">
        <v>182</v>
      </c>
      <c r="D83" s="1" t="s">
        <v>38</v>
      </c>
      <c r="E83" s="1" t="s">
        <v>7</v>
      </c>
      <c r="F83" s="1" t="s">
        <v>12</v>
      </c>
      <c r="G83" s="1" t="s">
        <v>7</v>
      </c>
      <c r="H83" s="1" t="s">
        <v>316</v>
      </c>
      <c r="I83" s="1" t="s">
        <v>12</v>
      </c>
      <c r="J83" s="1" t="s">
        <v>176</v>
      </c>
      <c r="K83" s="1" t="s">
        <v>385</v>
      </c>
    </row>
    <row r="84" spans="1:11" x14ac:dyDescent="0.4">
      <c r="A84" s="1">
        <v>2116</v>
      </c>
      <c r="B84" t="s">
        <v>16</v>
      </c>
      <c r="C84" t="s">
        <v>58</v>
      </c>
      <c r="D84" s="1" t="s">
        <v>221</v>
      </c>
      <c r="E84" s="1" t="s">
        <v>28</v>
      </c>
      <c r="F84" s="1" t="s">
        <v>12</v>
      </c>
      <c r="G84" s="1" t="s">
        <v>14</v>
      </c>
      <c r="H84" s="1" t="s">
        <v>29</v>
      </c>
      <c r="I84" s="1" t="s">
        <v>12</v>
      </c>
      <c r="J84" s="1" t="s">
        <v>176</v>
      </c>
      <c r="K84" s="1" t="s">
        <v>286</v>
      </c>
    </row>
    <row r="85" spans="1:11" x14ac:dyDescent="0.4">
      <c r="A85" s="1">
        <v>2117</v>
      </c>
      <c r="B85" t="s">
        <v>16</v>
      </c>
      <c r="C85" t="s">
        <v>59</v>
      </c>
      <c r="D85" s="1" t="s">
        <v>27</v>
      </c>
      <c r="E85" s="1" t="s">
        <v>28</v>
      </c>
      <c r="F85" s="1" t="s">
        <v>12</v>
      </c>
      <c r="G85" s="1" t="s">
        <v>14</v>
      </c>
      <c r="H85" s="1" t="s">
        <v>30</v>
      </c>
      <c r="I85" s="1" t="s">
        <v>12</v>
      </c>
      <c r="J85" s="1" t="s">
        <v>176</v>
      </c>
      <c r="K85" s="1" t="s">
        <v>286</v>
      </c>
    </row>
    <row r="86" spans="1:11" ht="29.15" x14ac:dyDescent="0.4">
      <c r="A86" s="1">
        <v>4108</v>
      </c>
      <c r="B86" t="s">
        <v>68</v>
      </c>
      <c r="C86" s="2" t="s">
        <v>183</v>
      </c>
      <c r="D86" s="1" t="s">
        <v>38</v>
      </c>
      <c r="E86" s="1" t="s">
        <v>7</v>
      </c>
      <c r="F86" s="1" t="s">
        <v>12</v>
      </c>
      <c r="G86" s="1" t="s">
        <v>7</v>
      </c>
      <c r="H86" s="36" t="s">
        <v>317</v>
      </c>
      <c r="I86" s="1" t="s">
        <v>12</v>
      </c>
      <c r="J86" s="1" t="s">
        <v>176</v>
      </c>
      <c r="K86" s="1" t="s">
        <v>370</v>
      </c>
    </row>
    <row r="87" spans="1:11" x14ac:dyDescent="0.4">
      <c r="A87" s="1">
        <v>3108</v>
      </c>
      <c r="B87" t="s">
        <v>32</v>
      </c>
      <c r="C87" t="s">
        <v>181</v>
      </c>
      <c r="D87" s="1" t="s">
        <v>38</v>
      </c>
      <c r="E87" s="1" t="s">
        <v>7</v>
      </c>
      <c r="F87" s="1" t="s">
        <v>12</v>
      </c>
      <c r="G87" s="1" t="s">
        <v>7</v>
      </c>
      <c r="H87" s="1" t="s">
        <v>318</v>
      </c>
      <c r="I87" s="1" t="s">
        <v>12</v>
      </c>
      <c r="J87" s="1" t="s">
        <v>176</v>
      </c>
      <c r="K87" s="1" t="s">
        <v>369</v>
      </c>
    </row>
    <row r="88" spans="1:11" x14ac:dyDescent="0.4">
      <c r="A88" s="1">
        <v>4822</v>
      </c>
      <c r="B88" t="s">
        <v>94</v>
      </c>
      <c r="C88" t="s">
        <v>96</v>
      </c>
      <c r="D88" s="1" t="s">
        <v>7</v>
      </c>
      <c r="E88" s="1" t="s">
        <v>17</v>
      </c>
      <c r="F88" s="1" t="s">
        <v>12</v>
      </c>
      <c r="G88" s="1" t="s">
        <v>14</v>
      </c>
      <c r="H88" s="1" t="s">
        <v>7</v>
      </c>
      <c r="I88" s="1" t="s">
        <v>20</v>
      </c>
      <c r="J88" s="1" t="s">
        <v>178</v>
      </c>
      <c r="K88" s="28" t="s">
        <v>222</v>
      </c>
    </row>
    <row r="89" spans="1:11" x14ac:dyDescent="0.4">
      <c r="A89" s="1">
        <v>4821</v>
      </c>
      <c r="B89" t="s">
        <v>94</v>
      </c>
      <c r="C89" t="s">
        <v>95</v>
      </c>
      <c r="D89" s="1" t="s">
        <v>97</v>
      </c>
      <c r="E89" s="1" t="s">
        <v>17</v>
      </c>
      <c r="F89" s="1" t="s">
        <v>12</v>
      </c>
      <c r="G89" s="1" t="s">
        <v>18</v>
      </c>
      <c r="H89" s="1" t="s">
        <v>7</v>
      </c>
      <c r="I89" s="1" t="s">
        <v>20</v>
      </c>
      <c r="J89" s="1" t="s">
        <v>178</v>
      </c>
      <c r="K89" s="28" t="s">
        <v>222</v>
      </c>
    </row>
    <row r="90" spans="1:11" x14ac:dyDescent="0.4">
      <c r="A90" s="1">
        <v>2107</v>
      </c>
      <c r="B90" t="s">
        <v>16</v>
      </c>
      <c r="C90" t="s">
        <v>195</v>
      </c>
      <c r="D90" s="1" t="s">
        <v>22</v>
      </c>
      <c r="E90" s="1" t="s">
        <v>7</v>
      </c>
      <c r="F90" s="1" t="s">
        <v>20</v>
      </c>
      <c r="G90" s="1" t="s">
        <v>216</v>
      </c>
      <c r="H90" s="1" t="s">
        <v>256</v>
      </c>
      <c r="I90" s="1" t="s">
        <v>20</v>
      </c>
      <c r="J90" s="1" t="s">
        <v>178</v>
      </c>
      <c r="K90" s="1" t="s">
        <v>258</v>
      </c>
    </row>
    <row r="91" spans="1:11" x14ac:dyDescent="0.4">
      <c r="A91" s="1">
        <v>3101</v>
      </c>
      <c r="B91" t="s">
        <v>32</v>
      </c>
      <c r="C91" t="s">
        <v>33</v>
      </c>
      <c r="D91" s="1" t="s">
        <v>22</v>
      </c>
      <c r="E91" s="1" t="s">
        <v>7</v>
      </c>
      <c r="F91" s="1" t="s">
        <v>20</v>
      </c>
      <c r="G91" s="1" t="s">
        <v>216</v>
      </c>
      <c r="H91" s="1" t="s">
        <v>257</v>
      </c>
      <c r="I91" s="1" t="s">
        <v>20</v>
      </c>
      <c r="J91" s="1" t="s">
        <v>178</v>
      </c>
      <c r="K91" s="1" t="s">
        <v>258</v>
      </c>
    </row>
    <row r="92" spans="1:11" x14ac:dyDescent="0.4">
      <c r="A92" s="1">
        <v>4101</v>
      </c>
      <c r="B92" t="s">
        <v>68</v>
      </c>
      <c r="C92" t="s">
        <v>33</v>
      </c>
      <c r="D92" s="1" t="s">
        <v>22</v>
      </c>
      <c r="E92" s="1" t="s">
        <v>7</v>
      </c>
      <c r="F92" s="1" t="s">
        <v>20</v>
      </c>
      <c r="G92" s="1" t="s">
        <v>216</v>
      </c>
      <c r="H92" s="1" t="s">
        <v>255</v>
      </c>
      <c r="I92" s="1" t="s">
        <v>20</v>
      </c>
      <c r="J92" s="1" t="s">
        <v>178</v>
      </c>
      <c r="K92" s="1" t="s">
        <v>258</v>
      </c>
    </row>
    <row r="93" spans="1:11" x14ac:dyDescent="0.4">
      <c r="A93" s="1">
        <v>4905</v>
      </c>
      <c r="B93" t="s">
        <v>103</v>
      </c>
      <c r="C93" t="s">
        <v>102</v>
      </c>
      <c r="D93" s="1" t="s">
        <v>105</v>
      </c>
      <c r="E93" s="1" t="s">
        <v>302</v>
      </c>
      <c r="F93" s="1" t="s">
        <v>12</v>
      </c>
      <c r="G93" s="1" t="s">
        <v>7</v>
      </c>
      <c r="H93" s="1" t="s">
        <v>7</v>
      </c>
      <c r="I93" s="1" t="s">
        <v>20</v>
      </c>
      <c r="J93" s="1" t="s">
        <v>178</v>
      </c>
      <c r="K93" s="28" t="s">
        <v>307</v>
      </c>
    </row>
    <row r="94" spans="1:11" x14ac:dyDescent="0.4">
      <c r="A94" s="1">
        <v>4904</v>
      </c>
      <c r="B94" t="s">
        <v>103</v>
      </c>
      <c r="C94" t="s">
        <v>101</v>
      </c>
      <c r="D94" s="1" t="s">
        <v>105</v>
      </c>
      <c r="E94" s="1" t="s">
        <v>302</v>
      </c>
      <c r="F94" s="1" t="s">
        <v>12</v>
      </c>
      <c r="G94" s="1" t="s">
        <v>7</v>
      </c>
      <c r="H94" s="1" t="s">
        <v>7</v>
      </c>
      <c r="I94" s="1" t="s">
        <v>20</v>
      </c>
      <c r="J94" s="1" t="s">
        <v>178</v>
      </c>
      <c r="K94" s="28" t="s">
        <v>306</v>
      </c>
    </row>
    <row r="95" spans="1:11" x14ac:dyDescent="0.4">
      <c r="A95" s="1">
        <v>4903</v>
      </c>
      <c r="B95" t="s">
        <v>103</v>
      </c>
      <c r="C95" t="s">
        <v>100</v>
      </c>
      <c r="D95" s="1" t="s">
        <v>105</v>
      </c>
      <c r="E95" s="1" t="s">
        <v>302</v>
      </c>
      <c r="F95" s="1" t="s">
        <v>12</v>
      </c>
      <c r="G95" s="1" t="s">
        <v>7</v>
      </c>
      <c r="H95" s="1" t="s">
        <v>7</v>
      </c>
      <c r="I95" s="1" t="s">
        <v>20</v>
      </c>
      <c r="J95" s="1" t="s">
        <v>178</v>
      </c>
      <c r="K95" s="28" t="s">
        <v>305</v>
      </c>
    </row>
    <row r="96" spans="1:11" x14ac:dyDescent="0.4">
      <c r="A96" s="1">
        <v>4902</v>
      </c>
      <c r="B96" t="s">
        <v>103</v>
      </c>
      <c r="C96" t="s">
        <v>99</v>
      </c>
      <c r="D96" s="1" t="s">
        <v>104</v>
      </c>
      <c r="E96" s="1" t="s">
        <v>302</v>
      </c>
      <c r="F96" s="1" t="s">
        <v>12</v>
      </c>
      <c r="G96" s="1" t="s">
        <v>7</v>
      </c>
      <c r="H96" s="1" t="s">
        <v>7</v>
      </c>
      <c r="I96" s="1" t="s">
        <v>20</v>
      </c>
      <c r="J96" s="1" t="s">
        <v>178</v>
      </c>
      <c r="K96" s="28" t="s">
        <v>304</v>
      </c>
    </row>
    <row r="97" spans="1:11" x14ac:dyDescent="0.4">
      <c r="A97" s="1">
        <v>4901</v>
      </c>
      <c r="B97" t="s">
        <v>103</v>
      </c>
      <c r="C97" t="s">
        <v>98</v>
      </c>
      <c r="D97" s="1" t="s">
        <v>104</v>
      </c>
      <c r="E97" s="1" t="s">
        <v>302</v>
      </c>
      <c r="F97" s="1" t="s">
        <v>12</v>
      </c>
      <c r="G97" s="1" t="s">
        <v>7</v>
      </c>
      <c r="H97" s="1" t="s">
        <v>7</v>
      </c>
      <c r="I97" s="1" t="s">
        <v>20</v>
      </c>
      <c r="J97" s="1" t="s">
        <v>178</v>
      </c>
      <c r="K97" s="28" t="s">
        <v>303</v>
      </c>
    </row>
    <row r="98" spans="1:11" x14ac:dyDescent="0.4">
      <c r="A98" s="1">
        <v>3104</v>
      </c>
      <c r="B98" t="s">
        <v>32</v>
      </c>
      <c r="C98" t="s">
        <v>35</v>
      </c>
      <c r="D98" s="1" t="s">
        <v>9</v>
      </c>
      <c r="E98" s="1" t="s">
        <v>55</v>
      </c>
      <c r="F98" s="1" t="s">
        <v>12</v>
      </c>
      <c r="G98" s="1" t="s">
        <v>50</v>
      </c>
      <c r="H98" s="1" t="s">
        <v>39</v>
      </c>
      <c r="I98" s="1" t="s">
        <v>12</v>
      </c>
      <c r="J98" s="1" t="s">
        <v>178</v>
      </c>
      <c r="K98" s="1" t="s">
        <v>252</v>
      </c>
    </row>
    <row r="99" spans="1:11" x14ac:dyDescent="0.4">
      <c r="A99" s="1">
        <v>3103</v>
      </c>
      <c r="B99" t="s">
        <v>32</v>
      </c>
      <c r="C99" t="s">
        <v>34</v>
      </c>
      <c r="D99" s="1" t="s">
        <v>9</v>
      </c>
      <c r="E99" s="1" t="s">
        <v>55</v>
      </c>
      <c r="F99" s="1" t="s">
        <v>12</v>
      </c>
      <c r="G99" s="1" t="s">
        <v>50</v>
      </c>
      <c r="H99" s="1" t="s">
        <v>39</v>
      </c>
      <c r="I99" s="1" t="s">
        <v>12</v>
      </c>
      <c r="J99" s="1" t="s">
        <v>178</v>
      </c>
      <c r="K99" s="1" t="s">
        <v>253</v>
      </c>
    </row>
    <row r="100" spans="1:11" x14ac:dyDescent="0.4">
      <c r="A100" s="1">
        <v>4105</v>
      </c>
      <c r="B100" t="s">
        <v>68</v>
      </c>
      <c r="C100" t="s">
        <v>69</v>
      </c>
      <c r="D100" s="1" t="s">
        <v>38</v>
      </c>
      <c r="E100" s="1" t="s">
        <v>7</v>
      </c>
      <c r="F100" s="1" t="s">
        <v>12</v>
      </c>
      <c r="G100" s="1" t="s">
        <v>14</v>
      </c>
      <c r="H100" s="1" t="s">
        <v>220</v>
      </c>
      <c r="I100" s="1" t="s">
        <v>20</v>
      </c>
      <c r="J100" s="1" t="s">
        <v>175</v>
      </c>
      <c r="K100" s="1" t="s">
        <v>292</v>
      </c>
    </row>
    <row r="101" spans="1:11" x14ac:dyDescent="0.4">
      <c r="A101" s="1">
        <v>2109</v>
      </c>
      <c r="B101" t="s">
        <v>16</v>
      </c>
      <c r="C101" t="s">
        <v>197</v>
      </c>
      <c r="D101" s="1" t="s">
        <v>9</v>
      </c>
      <c r="E101" s="1" t="s">
        <v>56</v>
      </c>
      <c r="F101" s="1" t="s">
        <v>20</v>
      </c>
      <c r="G101" s="1" t="s">
        <v>7</v>
      </c>
      <c r="H101" s="1" t="s">
        <v>10</v>
      </c>
      <c r="I101" s="1" t="s">
        <v>20</v>
      </c>
      <c r="J101" s="1" t="s">
        <v>178</v>
      </c>
      <c r="K101" s="1" t="s">
        <v>259</v>
      </c>
    </row>
    <row r="102" spans="1:11" x14ac:dyDescent="0.4">
      <c r="A102" s="1">
        <v>4501</v>
      </c>
      <c r="B102" t="s">
        <v>90</v>
      </c>
      <c r="C102" t="s">
        <v>91</v>
      </c>
      <c r="D102" s="1" t="s">
        <v>7</v>
      </c>
      <c r="E102" s="1" t="s">
        <v>17</v>
      </c>
      <c r="F102" s="1" t="s">
        <v>12</v>
      </c>
      <c r="G102" s="1" t="s">
        <v>18</v>
      </c>
      <c r="H102" s="1" t="s">
        <v>84</v>
      </c>
      <c r="I102" s="1" t="s">
        <v>20</v>
      </c>
      <c r="J102" s="1" t="s">
        <v>178</v>
      </c>
      <c r="K102" s="28" t="s">
        <v>374</v>
      </c>
    </row>
    <row r="103" spans="1:11" x14ac:dyDescent="0.4">
      <c r="A103" s="1">
        <v>4503</v>
      </c>
      <c r="B103" t="s">
        <v>90</v>
      </c>
      <c r="C103" t="s">
        <v>92</v>
      </c>
      <c r="D103" s="1" t="s">
        <v>7</v>
      </c>
      <c r="E103" s="1" t="s">
        <v>17</v>
      </c>
      <c r="F103" s="1" t="s">
        <v>12</v>
      </c>
      <c r="G103" s="1" t="s">
        <v>18</v>
      </c>
      <c r="H103" s="1" t="s">
        <v>84</v>
      </c>
      <c r="I103" s="1" t="s">
        <v>20</v>
      </c>
      <c r="J103" s="1" t="s">
        <v>178</v>
      </c>
      <c r="K103" s="28" t="s">
        <v>376</v>
      </c>
    </row>
    <row r="104" spans="1:11" x14ac:dyDescent="0.4">
      <c r="A104" s="1">
        <v>4505</v>
      </c>
      <c r="B104" t="s">
        <v>90</v>
      </c>
      <c r="C104" t="s">
        <v>198</v>
      </c>
      <c r="D104" s="1" t="s">
        <v>7</v>
      </c>
      <c r="E104" s="1" t="s">
        <v>17</v>
      </c>
      <c r="F104" s="1" t="s">
        <v>12</v>
      </c>
      <c r="G104" s="1" t="s">
        <v>14</v>
      </c>
      <c r="H104" s="1" t="s">
        <v>84</v>
      </c>
      <c r="I104" s="1" t="s">
        <v>20</v>
      </c>
      <c r="J104" s="1" t="s">
        <v>178</v>
      </c>
      <c r="K104" s="28" t="s">
        <v>308</v>
      </c>
    </row>
    <row r="105" spans="1:11" x14ac:dyDescent="0.4">
      <c r="A105" s="1">
        <v>3111</v>
      </c>
      <c r="B105" t="s">
        <v>32</v>
      </c>
      <c r="C105" t="s">
        <v>42</v>
      </c>
      <c r="D105" s="1" t="s">
        <v>8</v>
      </c>
      <c r="E105" s="1" t="s">
        <v>17</v>
      </c>
      <c r="F105" s="1" t="s">
        <v>20</v>
      </c>
      <c r="G105" s="1" t="s">
        <v>50</v>
      </c>
      <c r="H105" s="1" t="s">
        <v>8</v>
      </c>
      <c r="I105" s="1" t="s">
        <v>12</v>
      </c>
      <c r="J105" s="1" t="s">
        <v>178</v>
      </c>
      <c r="K105" s="1" t="s">
        <v>368</v>
      </c>
    </row>
    <row r="106" spans="1:11" x14ac:dyDescent="0.4">
      <c r="A106" s="1">
        <v>4102</v>
      </c>
      <c r="B106" t="s">
        <v>68</v>
      </c>
      <c r="C106" t="s">
        <v>287</v>
      </c>
      <c r="D106" s="1" t="s">
        <v>8</v>
      </c>
      <c r="E106" s="1" t="s">
        <v>17</v>
      </c>
      <c r="F106" s="1" t="s">
        <v>20</v>
      </c>
      <c r="G106" s="1" t="s">
        <v>297</v>
      </c>
      <c r="H106" s="1" t="s">
        <v>218</v>
      </c>
      <c r="I106" s="1" t="s">
        <v>12</v>
      </c>
      <c r="J106" s="1" t="s">
        <v>178</v>
      </c>
      <c r="K106" s="1" t="s">
        <v>289</v>
      </c>
    </row>
    <row r="107" spans="1:11" x14ac:dyDescent="0.4">
      <c r="A107" s="1">
        <v>3106</v>
      </c>
      <c r="B107" t="s">
        <v>32</v>
      </c>
      <c r="C107" t="s">
        <v>287</v>
      </c>
      <c r="D107" s="1" t="s">
        <v>8</v>
      </c>
      <c r="E107" s="1" t="s">
        <v>17</v>
      </c>
      <c r="F107" s="1" t="s">
        <v>20</v>
      </c>
      <c r="G107" s="1" t="s">
        <v>297</v>
      </c>
      <c r="H107" s="1" t="s">
        <v>218</v>
      </c>
      <c r="I107" s="1" t="s">
        <v>12</v>
      </c>
      <c r="J107" s="1" t="s">
        <v>178</v>
      </c>
      <c r="K107" s="1" t="s">
        <v>288</v>
      </c>
    </row>
    <row r="108" spans="1:11" x14ac:dyDescent="0.4">
      <c r="A108" s="1">
        <v>4103</v>
      </c>
      <c r="B108" t="s">
        <v>68</v>
      </c>
      <c r="C108" t="s">
        <v>290</v>
      </c>
      <c r="D108" s="1" t="s">
        <v>8</v>
      </c>
      <c r="E108" s="1" t="s">
        <v>17</v>
      </c>
      <c r="F108" s="1" t="s">
        <v>20</v>
      </c>
      <c r="G108" s="1" t="s">
        <v>219</v>
      </c>
      <c r="H108" s="1" t="s">
        <v>8</v>
      </c>
      <c r="I108" s="1" t="s">
        <v>12</v>
      </c>
      <c r="J108" s="1" t="s">
        <v>178</v>
      </c>
      <c r="K108" s="1" t="s">
        <v>291</v>
      </c>
    </row>
    <row r="109" spans="1:11" x14ac:dyDescent="0.4">
      <c r="A109" s="1">
        <v>3107</v>
      </c>
      <c r="B109" t="s">
        <v>32</v>
      </c>
      <c r="C109" t="s">
        <v>290</v>
      </c>
      <c r="D109" s="1" t="s">
        <v>8</v>
      </c>
      <c r="E109" s="1" t="s">
        <v>17</v>
      </c>
      <c r="F109" s="1" t="s">
        <v>20</v>
      </c>
      <c r="G109" s="1" t="s">
        <v>219</v>
      </c>
      <c r="H109" s="1" t="s">
        <v>8</v>
      </c>
      <c r="I109" s="1" t="s">
        <v>12</v>
      </c>
      <c r="J109" s="1" t="s">
        <v>178</v>
      </c>
      <c r="K109" s="1" t="s">
        <v>291</v>
      </c>
    </row>
    <row r="110" spans="1:11" x14ac:dyDescent="0.4">
      <c r="A110" s="1">
        <v>3110</v>
      </c>
      <c r="B110" t="s">
        <v>32</v>
      </c>
      <c r="C110" t="s">
        <v>41</v>
      </c>
      <c r="D110" s="1" t="s">
        <v>8</v>
      </c>
      <c r="E110" s="1" t="s">
        <v>17</v>
      </c>
      <c r="F110" s="1" t="s">
        <v>20</v>
      </c>
      <c r="G110" s="1" t="s">
        <v>219</v>
      </c>
      <c r="H110" s="1" t="s">
        <v>8</v>
      </c>
      <c r="I110" s="1" t="s">
        <v>20</v>
      </c>
      <c r="J110" s="1" t="s">
        <v>178</v>
      </c>
      <c r="K110" s="1" t="s">
        <v>298</v>
      </c>
    </row>
    <row r="111" spans="1:11" x14ac:dyDescent="0.4">
      <c r="A111" s="1">
        <v>3311</v>
      </c>
      <c r="B111" t="s">
        <v>61</v>
      </c>
      <c r="C111" t="s">
        <v>62</v>
      </c>
      <c r="D111" s="1" t="s">
        <v>8</v>
      </c>
      <c r="E111" s="1" t="s">
        <v>17</v>
      </c>
      <c r="F111" s="1" t="s">
        <v>20</v>
      </c>
      <c r="G111" s="1" t="s">
        <v>387</v>
      </c>
      <c r="H111" s="1" t="s">
        <v>8</v>
      </c>
      <c r="I111" s="1" t="s">
        <v>20</v>
      </c>
      <c r="J111" s="1" t="s">
        <v>178</v>
      </c>
      <c r="K111" s="1" t="s">
        <v>299</v>
      </c>
    </row>
    <row r="112" spans="1:11" x14ac:dyDescent="0.4">
      <c r="A112" s="1">
        <v>3109</v>
      </c>
      <c r="B112" t="s">
        <v>32</v>
      </c>
      <c r="C112" t="s">
        <v>40</v>
      </c>
      <c r="D112" s="1" t="s">
        <v>8</v>
      </c>
      <c r="E112" s="1" t="s">
        <v>17</v>
      </c>
      <c r="F112" s="1" t="s">
        <v>20</v>
      </c>
      <c r="G112" s="1" t="s">
        <v>297</v>
      </c>
      <c r="H112" s="1" t="s">
        <v>8</v>
      </c>
      <c r="I112" s="1" t="s">
        <v>20</v>
      </c>
      <c r="J112" s="1" t="s">
        <v>178</v>
      </c>
      <c r="K112" s="1" t="s">
        <v>296</v>
      </c>
    </row>
    <row r="113" spans="1:11" x14ac:dyDescent="0.4">
      <c r="A113" s="1">
        <v>2105</v>
      </c>
      <c r="B113" t="s">
        <v>16</v>
      </c>
      <c r="C113" t="s">
        <v>193</v>
      </c>
      <c r="D113" s="1" t="s">
        <v>8</v>
      </c>
      <c r="E113" s="1" t="s">
        <v>17</v>
      </c>
      <c r="F113" s="1" t="s">
        <v>20</v>
      </c>
      <c r="G113" s="1" t="s">
        <v>8</v>
      </c>
      <c r="H113" s="1" t="s">
        <v>8</v>
      </c>
      <c r="I113" s="1" t="s">
        <v>20</v>
      </c>
      <c r="J113" s="1" t="s">
        <v>178</v>
      </c>
      <c r="K113" s="1" t="s">
        <v>254</v>
      </c>
    </row>
    <row r="114" spans="1:11" x14ac:dyDescent="0.4">
      <c r="A114" s="1">
        <v>2106</v>
      </c>
      <c r="B114" t="s">
        <v>16</v>
      </c>
      <c r="C114" t="s">
        <v>194</v>
      </c>
      <c r="D114" s="1" t="s">
        <v>8</v>
      </c>
      <c r="E114" s="1" t="s">
        <v>17</v>
      </c>
      <c r="F114" s="1" t="s">
        <v>20</v>
      </c>
      <c r="G114" s="1" t="s">
        <v>300</v>
      </c>
      <c r="H114" s="1" t="s">
        <v>8</v>
      </c>
      <c r="I114" s="1" t="s">
        <v>20</v>
      </c>
      <c r="J114" s="1" t="s">
        <v>178</v>
      </c>
      <c r="K114" s="1" t="s">
        <v>301</v>
      </c>
    </row>
  </sheetData>
  <sheetProtection algorithmName="SHA-512" hashValue="oaCFZwy7OeFOl+oLxl034dPj/Tt3s4fXmlcf7ZJNn2ZiOU8r8j14SwxBXM+Z2aWbkqpVji0Xp0vcrMIozn/+kw==" saltValue="SHaYfuIR/YGL1mPln0LpcA==" spinCount="100000" sheet="1" objects="1" scenarios="1" selectLockedCells="1" selectUnlockedCells="1"/>
  <phoneticPr fontId="2" type="noConversion"/>
  <pageMargins left="0.7" right="0.7" top="0.78740157499999996" bottom="0.78740157499999996"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90B42-E33D-4A7E-B37F-C5136C570547}">
  <sheetPr codeName="Tabelle3"/>
  <dimension ref="A1:K62"/>
  <sheetViews>
    <sheetView zoomScale="80" zoomScaleNormal="80" workbookViewId="0">
      <pane xSplit="1" topLeftCell="B1" activePane="topRight" state="frozen"/>
      <selection pane="topRight" activeCell="C60" sqref="C60"/>
    </sheetView>
  </sheetViews>
  <sheetFormatPr baseColWidth="10" defaultRowHeight="14.6" x14ac:dyDescent="0.4"/>
  <cols>
    <col min="1" max="1" width="11.4609375" customWidth="1"/>
    <col min="2" max="2" width="19.84375" customWidth="1"/>
    <col min="3" max="3" width="71.765625" customWidth="1"/>
    <col min="4" max="4" width="20" customWidth="1"/>
    <col min="5" max="6" width="31.07421875" customWidth="1"/>
    <col min="7" max="7" width="21.69140625" customWidth="1"/>
    <col min="8" max="8" width="17.69140625" customWidth="1"/>
    <col min="9" max="9" width="76.23046875" customWidth="1"/>
    <col min="10" max="10" width="35.84375" customWidth="1"/>
    <col min="11" max="11" width="23" style="29" customWidth="1"/>
  </cols>
  <sheetData>
    <row r="1" spans="1:11" x14ac:dyDescent="0.4">
      <c r="A1" t="s">
        <v>0</v>
      </c>
      <c r="B1" t="s">
        <v>15</v>
      </c>
      <c r="C1" t="s">
        <v>1</v>
      </c>
      <c r="D1" t="s">
        <v>2</v>
      </c>
      <c r="E1" t="s">
        <v>4</v>
      </c>
      <c r="F1" t="s">
        <v>3</v>
      </c>
      <c r="G1" t="s">
        <v>155</v>
      </c>
      <c r="H1" t="s">
        <v>156</v>
      </c>
      <c r="I1" t="s">
        <v>153</v>
      </c>
      <c r="J1" t="s">
        <v>154</v>
      </c>
      <c r="K1" s="29" t="s">
        <v>215</v>
      </c>
    </row>
    <row r="2" spans="1:11" x14ac:dyDescent="0.4">
      <c r="A2">
        <v>1001</v>
      </c>
      <c r="B2" t="s">
        <v>173</v>
      </c>
      <c r="C2" t="s">
        <v>106</v>
      </c>
      <c r="D2" t="s">
        <v>113</v>
      </c>
      <c r="E2" t="s">
        <v>18</v>
      </c>
      <c r="F2" t="s">
        <v>168</v>
      </c>
      <c r="G2" t="s">
        <v>170</v>
      </c>
      <c r="H2" t="s">
        <v>166</v>
      </c>
      <c r="I2" t="s">
        <v>157</v>
      </c>
      <c r="J2" t="s">
        <v>163</v>
      </c>
      <c r="K2" s="29" t="s">
        <v>222</v>
      </c>
    </row>
    <row r="3" spans="1:11" x14ac:dyDescent="0.4">
      <c r="A3">
        <v>1002</v>
      </c>
      <c r="B3" t="s">
        <v>173</v>
      </c>
      <c r="C3" t="s">
        <v>107</v>
      </c>
      <c r="D3" t="s">
        <v>114</v>
      </c>
      <c r="E3" t="s">
        <v>18</v>
      </c>
      <c r="F3" t="s">
        <v>168</v>
      </c>
      <c r="G3" t="s">
        <v>170</v>
      </c>
      <c r="H3" t="s">
        <v>166</v>
      </c>
      <c r="I3" t="s">
        <v>157</v>
      </c>
      <c r="J3" t="s">
        <v>163</v>
      </c>
      <c r="K3" s="29" t="s">
        <v>222</v>
      </c>
    </row>
    <row r="4" spans="1:11" x14ac:dyDescent="0.4">
      <c r="A4">
        <v>1003</v>
      </c>
      <c r="B4" t="s">
        <v>173</v>
      </c>
      <c r="C4" t="s">
        <v>141</v>
      </c>
      <c r="D4" t="s">
        <v>115</v>
      </c>
      <c r="E4" t="s">
        <v>18</v>
      </c>
      <c r="F4" t="s">
        <v>168</v>
      </c>
      <c r="G4" t="s">
        <v>170</v>
      </c>
      <c r="H4" t="s">
        <v>166</v>
      </c>
      <c r="I4" t="s">
        <v>157</v>
      </c>
      <c r="J4" t="s">
        <v>163</v>
      </c>
      <c r="K4" s="29" t="s">
        <v>222</v>
      </c>
    </row>
    <row r="5" spans="1:11" x14ac:dyDescent="0.4">
      <c r="A5">
        <v>1004</v>
      </c>
      <c r="B5" t="s">
        <v>173</v>
      </c>
      <c r="C5" t="s">
        <v>142</v>
      </c>
      <c r="D5" t="s">
        <v>115</v>
      </c>
      <c r="E5" t="s">
        <v>18</v>
      </c>
      <c r="F5" t="s">
        <v>168</v>
      </c>
      <c r="G5" t="s">
        <v>170</v>
      </c>
      <c r="H5" t="s">
        <v>166</v>
      </c>
      <c r="I5" t="s">
        <v>157</v>
      </c>
      <c r="J5" t="s">
        <v>163</v>
      </c>
      <c r="K5" s="29" t="s">
        <v>222</v>
      </c>
    </row>
    <row r="6" spans="1:11" x14ac:dyDescent="0.4">
      <c r="A6">
        <v>1006</v>
      </c>
      <c r="B6" t="s">
        <v>173</v>
      </c>
      <c r="C6" t="s">
        <v>108</v>
      </c>
      <c r="D6" t="s">
        <v>114</v>
      </c>
      <c r="E6" t="s">
        <v>18</v>
      </c>
      <c r="F6" t="s">
        <v>168</v>
      </c>
      <c r="G6" t="s">
        <v>170</v>
      </c>
      <c r="H6" t="s">
        <v>166</v>
      </c>
      <c r="I6" t="s">
        <v>158</v>
      </c>
      <c r="J6" t="s">
        <v>7</v>
      </c>
      <c r="K6" s="29" t="s">
        <v>222</v>
      </c>
    </row>
    <row r="7" spans="1:11" x14ac:dyDescent="0.4">
      <c r="A7">
        <v>1007</v>
      </c>
      <c r="B7" t="s">
        <v>173</v>
      </c>
      <c r="C7" t="s">
        <v>109</v>
      </c>
      <c r="D7" t="s">
        <v>97</v>
      </c>
      <c r="E7" t="s">
        <v>18</v>
      </c>
      <c r="F7" t="s">
        <v>168</v>
      </c>
      <c r="G7" t="s">
        <v>170</v>
      </c>
      <c r="H7" t="s">
        <v>166</v>
      </c>
      <c r="I7" t="s">
        <v>158</v>
      </c>
      <c r="J7" t="s">
        <v>7</v>
      </c>
      <c r="K7" s="29" t="s">
        <v>222</v>
      </c>
    </row>
    <row r="8" spans="1:11" x14ac:dyDescent="0.4">
      <c r="A8">
        <v>1008</v>
      </c>
      <c r="B8" t="s">
        <v>173</v>
      </c>
      <c r="C8" t="s">
        <v>110</v>
      </c>
      <c r="D8" t="s">
        <v>116</v>
      </c>
      <c r="E8" t="s">
        <v>18</v>
      </c>
      <c r="F8" t="s">
        <v>168</v>
      </c>
      <c r="G8" t="s">
        <v>170</v>
      </c>
      <c r="H8" t="s">
        <v>166</v>
      </c>
      <c r="I8" t="s">
        <v>158</v>
      </c>
      <c r="J8" t="s">
        <v>7</v>
      </c>
      <c r="K8" s="29" t="s">
        <v>222</v>
      </c>
    </row>
    <row r="9" spans="1:11" x14ac:dyDescent="0.4">
      <c r="A9">
        <v>1009</v>
      </c>
      <c r="B9" t="s">
        <v>173</v>
      </c>
      <c r="C9" t="s">
        <v>111</v>
      </c>
      <c r="D9" t="s">
        <v>117</v>
      </c>
      <c r="E9" t="s">
        <v>18</v>
      </c>
      <c r="F9" t="s">
        <v>168</v>
      </c>
      <c r="G9" t="s">
        <v>170</v>
      </c>
      <c r="H9" t="s">
        <v>166</v>
      </c>
      <c r="I9" t="s">
        <v>158</v>
      </c>
      <c r="J9" t="s">
        <v>7</v>
      </c>
      <c r="K9" s="29" t="s">
        <v>222</v>
      </c>
    </row>
    <row r="10" spans="1:11" x14ac:dyDescent="0.4">
      <c r="A10">
        <v>1010</v>
      </c>
      <c r="B10" t="s">
        <v>173</v>
      </c>
      <c r="C10" t="s">
        <v>143</v>
      </c>
      <c r="D10" t="s">
        <v>114</v>
      </c>
      <c r="E10" t="s">
        <v>18</v>
      </c>
      <c r="F10" t="s">
        <v>168</v>
      </c>
      <c r="G10" t="s">
        <v>171</v>
      </c>
      <c r="H10" t="s">
        <v>167</v>
      </c>
      <c r="I10" t="s">
        <v>159</v>
      </c>
      <c r="J10" t="s">
        <v>165</v>
      </c>
      <c r="K10" s="29" t="s">
        <v>372</v>
      </c>
    </row>
    <row r="11" spans="1:11" ht="14.6" customHeight="1" x14ac:dyDescent="0.4">
      <c r="A11">
        <v>1011</v>
      </c>
      <c r="B11" t="s">
        <v>173</v>
      </c>
      <c r="C11" t="s">
        <v>112</v>
      </c>
      <c r="D11" t="s">
        <v>118</v>
      </c>
      <c r="E11" t="s">
        <v>118</v>
      </c>
      <c r="F11" t="s">
        <v>169</v>
      </c>
      <c r="G11" t="s">
        <v>171</v>
      </c>
      <c r="H11" t="s">
        <v>167</v>
      </c>
      <c r="I11" t="s">
        <v>159</v>
      </c>
      <c r="J11" t="s">
        <v>165</v>
      </c>
      <c r="K11" s="29" t="s">
        <v>224</v>
      </c>
    </row>
    <row r="12" spans="1:11" x14ac:dyDescent="0.4">
      <c r="A12">
        <v>1012</v>
      </c>
      <c r="B12" t="s">
        <v>173</v>
      </c>
      <c r="C12" t="s">
        <v>144</v>
      </c>
      <c r="D12" t="s">
        <v>7</v>
      </c>
      <c r="E12" t="s">
        <v>119</v>
      </c>
      <c r="F12" t="s">
        <v>168</v>
      </c>
      <c r="G12" t="s">
        <v>171</v>
      </c>
      <c r="H12" t="s">
        <v>167</v>
      </c>
      <c r="I12" t="s">
        <v>159</v>
      </c>
      <c r="J12" t="s">
        <v>165</v>
      </c>
      <c r="K12" s="29" t="s">
        <v>372</v>
      </c>
    </row>
    <row r="13" spans="1:11" ht="14.6" customHeight="1" x14ac:dyDescent="0.4">
      <c r="A13">
        <v>1014</v>
      </c>
      <c r="B13" t="s">
        <v>173</v>
      </c>
      <c r="C13" t="s">
        <v>145</v>
      </c>
      <c r="D13" t="s">
        <v>7</v>
      </c>
      <c r="E13" t="s">
        <v>121</v>
      </c>
      <c r="F13" t="s">
        <v>168</v>
      </c>
      <c r="G13" t="s">
        <v>8</v>
      </c>
      <c r="H13" t="s">
        <v>166</v>
      </c>
      <c r="I13" t="s">
        <v>161</v>
      </c>
      <c r="J13" t="s">
        <v>8</v>
      </c>
      <c r="K13" s="29" t="s">
        <v>378</v>
      </c>
    </row>
    <row r="14" spans="1:11" x14ac:dyDescent="0.4">
      <c r="A14">
        <v>1015</v>
      </c>
      <c r="B14" t="s">
        <v>173</v>
      </c>
      <c r="C14" t="s">
        <v>146</v>
      </c>
      <c r="D14" t="s">
        <v>114</v>
      </c>
      <c r="E14" t="s">
        <v>18</v>
      </c>
      <c r="F14" t="s">
        <v>168</v>
      </c>
      <c r="G14" t="s">
        <v>171</v>
      </c>
      <c r="H14" t="s">
        <v>167</v>
      </c>
      <c r="I14" t="s">
        <v>159</v>
      </c>
      <c r="J14" t="s">
        <v>165</v>
      </c>
      <c r="K14" s="29" t="s">
        <v>372</v>
      </c>
    </row>
    <row r="15" spans="1:11" x14ac:dyDescent="0.4">
      <c r="A15">
        <v>1101</v>
      </c>
      <c r="B15" t="s">
        <v>136</v>
      </c>
      <c r="C15" t="s">
        <v>106</v>
      </c>
      <c r="D15" t="s">
        <v>113</v>
      </c>
      <c r="E15" t="s">
        <v>18</v>
      </c>
      <c r="F15" t="s">
        <v>168</v>
      </c>
      <c r="G15" t="s">
        <v>170</v>
      </c>
      <c r="H15" t="s">
        <v>166</v>
      </c>
      <c r="I15" t="s">
        <v>157</v>
      </c>
      <c r="J15" t="s">
        <v>163</v>
      </c>
      <c r="K15" s="29" t="s">
        <v>222</v>
      </c>
    </row>
    <row r="16" spans="1:11" x14ac:dyDescent="0.4">
      <c r="A16">
        <v>1102</v>
      </c>
      <c r="B16" t="s">
        <v>136</v>
      </c>
      <c r="C16" t="s">
        <v>107</v>
      </c>
      <c r="D16" t="s">
        <v>114</v>
      </c>
      <c r="E16" t="s">
        <v>18</v>
      </c>
      <c r="F16" t="s">
        <v>168</v>
      </c>
      <c r="G16" t="s">
        <v>170</v>
      </c>
      <c r="H16" t="s">
        <v>166</v>
      </c>
      <c r="I16" t="s">
        <v>157</v>
      </c>
      <c r="J16" t="s">
        <v>163</v>
      </c>
      <c r="K16" s="29" t="s">
        <v>222</v>
      </c>
    </row>
    <row r="17" spans="1:11" x14ac:dyDescent="0.4">
      <c r="A17">
        <v>1103</v>
      </c>
      <c r="B17" t="s">
        <v>136</v>
      </c>
      <c r="C17" t="s">
        <v>141</v>
      </c>
      <c r="D17" t="s">
        <v>115</v>
      </c>
      <c r="E17" t="s">
        <v>18</v>
      </c>
      <c r="F17" t="s">
        <v>168</v>
      </c>
      <c r="G17" t="s">
        <v>170</v>
      </c>
      <c r="H17" t="s">
        <v>166</v>
      </c>
      <c r="I17" t="s">
        <v>157</v>
      </c>
      <c r="J17" t="s">
        <v>163</v>
      </c>
      <c r="K17" s="29" t="s">
        <v>222</v>
      </c>
    </row>
    <row r="18" spans="1:11" x14ac:dyDescent="0.4">
      <c r="A18">
        <v>1104</v>
      </c>
      <c r="B18" t="s">
        <v>136</v>
      </c>
      <c r="C18" t="s">
        <v>142</v>
      </c>
      <c r="D18" t="s">
        <v>115</v>
      </c>
      <c r="E18" t="s">
        <v>18</v>
      </c>
      <c r="F18" t="s">
        <v>168</v>
      </c>
      <c r="G18" t="s">
        <v>170</v>
      </c>
      <c r="H18" t="s">
        <v>166</v>
      </c>
      <c r="I18" t="s">
        <v>157</v>
      </c>
      <c r="J18" t="s">
        <v>163</v>
      </c>
      <c r="K18" s="29" t="s">
        <v>222</v>
      </c>
    </row>
    <row r="19" spans="1:11" x14ac:dyDescent="0.4">
      <c r="A19">
        <v>1106</v>
      </c>
      <c r="B19" t="s">
        <v>136</v>
      </c>
      <c r="C19" t="s">
        <v>108</v>
      </c>
      <c r="D19" t="s">
        <v>114</v>
      </c>
      <c r="E19" t="s">
        <v>18</v>
      </c>
      <c r="F19" t="s">
        <v>168</v>
      </c>
      <c r="G19" t="s">
        <v>170</v>
      </c>
      <c r="H19" t="s">
        <v>166</v>
      </c>
      <c r="I19" t="s">
        <v>158</v>
      </c>
      <c r="J19" t="s">
        <v>7</v>
      </c>
      <c r="K19" s="29" t="s">
        <v>222</v>
      </c>
    </row>
    <row r="20" spans="1:11" x14ac:dyDescent="0.4">
      <c r="A20">
        <v>1107</v>
      </c>
      <c r="B20" t="s">
        <v>136</v>
      </c>
      <c r="C20" t="s">
        <v>109</v>
      </c>
      <c r="D20" t="s">
        <v>97</v>
      </c>
      <c r="E20" t="s">
        <v>18</v>
      </c>
      <c r="F20" t="s">
        <v>168</v>
      </c>
      <c r="G20" t="s">
        <v>170</v>
      </c>
      <c r="H20" t="s">
        <v>166</v>
      </c>
      <c r="I20" t="s">
        <v>158</v>
      </c>
      <c r="J20" t="s">
        <v>7</v>
      </c>
      <c r="K20" s="29" t="s">
        <v>222</v>
      </c>
    </row>
    <row r="21" spans="1:11" x14ac:dyDescent="0.4">
      <c r="A21">
        <v>1108</v>
      </c>
      <c r="B21" t="s">
        <v>136</v>
      </c>
      <c r="C21" t="s">
        <v>110</v>
      </c>
      <c r="D21" t="s">
        <v>116</v>
      </c>
      <c r="E21" t="s">
        <v>18</v>
      </c>
      <c r="F21" t="s">
        <v>168</v>
      </c>
      <c r="G21" t="s">
        <v>170</v>
      </c>
      <c r="H21" t="s">
        <v>166</v>
      </c>
      <c r="I21" t="s">
        <v>158</v>
      </c>
      <c r="J21" t="s">
        <v>7</v>
      </c>
      <c r="K21" s="29" t="s">
        <v>222</v>
      </c>
    </row>
    <row r="22" spans="1:11" x14ac:dyDescent="0.4">
      <c r="A22">
        <v>1109</v>
      </c>
      <c r="B22" t="s">
        <v>136</v>
      </c>
      <c r="C22" t="s">
        <v>111</v>
      </c>
      <c r="D22" t="s">
        <v>117</v>
      </c>
      <c r="E22" t="s">
        <v>18</v>
      </c>
      <c r="F22" t="s">
        <v>168</v>
      </c>
      <c r="G22" t="s">
        <v>170</v>
      </c>
      <c r="H22" t="s">
        <v>166</v>
      </c>
      <c r="I22" t="s">
        <v>158</v>
      </c>
      <c r="J22" t="s">
        <v>7</v>
      </c>
      <c r="K22" s="29" t="s">
        <v>222</v>
      </c>
    </row>
    <row r="23" spans="1:11" x14ac:dyDescent="0.4">
      <c r="A23">
        <v>1110</v>
      </c>
      <c r="B23" t="s">
        <v>136</v>
      </c>
      <c r="C23" t="s">
        <v>143</v>
      </c>
      <c r="D23" t="s">
        <v>114</v>
      </c>
      <c r="E23" t="s">
        <v>18</v>
      </c>
      <c r="F23" t="s">
        <v>168</v>
      </c>
      <c r="G23" t="s">
        <v>171</v>
      </c>
      <c r="H23" t="s">
        <v>167</v>
      </c>
      <c r="I23" t="s">
        <v>159</v>
      </c>
      <c r="J23" t="s">
        <v>165</v>
      </c>
      <c r="K23" s="29" t="s">
        <v>222</v>
      </c>
    </row>
    <row r="24" spans="1:11" x14ac:dyDescent="0.4">
      <c r="A24">
        <v>1111</v>
      </c>
      <c r="B24" t="s">
        <v>136</v>
      </c>
      <c r="C24" t="s">
        <v>112</v>
      </c>
      <c r="D24" t="s">
        <v>118</v>
      </c>
      <c r="E24" t="s">
        <v>118</v>
      </c>
      <c r="F24" t="s">
        <v>169</v>
      </c>
      <c r="G24" t="s">
        <v>171</v>
      </c>
      <c r="H24" t="s">
        <v>167</v>
      </c>
      <c r="I24" t="s">
        <v>159</v>
      </c>
      <c r="J24" t="s">
        <v>165</v>
      </c>
      <c r="K24" s="29" t="s">
        <v>224</v>
      </c>
    </row>
    <row r="25" spans="1:11" x14ac:dyDescent="0.4">
      <c r="A25">
        <v>1112</v>
      </c>
      <c r="B25" t="s">
        <v>136</v>
      </c>
      <c r="C25" t="s">
        <v>144</v>
      </c>
      <c r="D25" t="s">
        <v>7</v>
      </c>
      <c r="E25" t="s">
        <v>119</v>
      </c>
      <c r="F25" t="s">
        <v>168</v>
      </c>
      <c r="G25" t="s">
        <v>171</v>
      </c>
      <c r="H25" t="s">
        <v>167</v>
      </c>
      <c r="I25" t="s">
        <v>159</v>
      </c>
      <c r="J25" t="s">
        <v>165</v>
      </c>
      <c r="K25" s="29" t="s">
        <v>372</v>
      </c>
    </row>
    <row r="26" spans="1:11" x14ac:dyDescent="0.4">
      <c r="A26">
        <v>1114</v>
      </c>
      <c r="B26" t="s">
        <v>136</v>
      </c>
      <c r="C26" t="s">
        <v>145</v>
      </c>
      <c r="D26" t="s">
        <v>7</v>
      </c>
      <c r="E26" t="s">
        <v>121</v>
      </c>
      <c r="F26" t="s">
        <v>168</v>
      </c>
      <c r="G26" t="s">
        <v>8</v>
      </c>
      <c r="H26" t="s">
        <v>166</v>
      </c>
      <c r="I26" t="s">
        <v>161</v>
      </c>
      <c r="J26" t="s">
        <v>8</v>
      </c>
      <c r="K26" s="29" t="s">
        <v>378</v>
      </c>
    </row>
    <row r="27" spans="1:11" x14ac:dyDescent="0.4">
      <c r="A27">
        <v>1115</v>
      </c>
      <c r="B27" t="s">
        <v>136</v>
      </c>
      <c r="C27" t="s">
        <v>146</v>
      </c>
      <c r="D27" t="s">
        <v>114</v>
      </c>
      <c r="E27" t="s">
        <v>18</v>
      </c>
      <c r="F27" t="s">
        <v>168</v>
      </c>
      <c r="G27" t="s">
        <v>171</v>
      </c>
      <c r="H27" t="s">
        <v>167</v>
      </c>
      <c r="I27" t="s">
        <v>159</v>
      </c>
      <c r="J27" t="s">
        <v>165</v>
      </c>
      <c r="K27" s="29" t="s">
        <v>372</v>
      </c>
    </row>
    <row r="28" spans="1:11" x14ac:dyDescent="0.4">
      <c r="A28">
        <v>1201</v>
      </c>
      <c r="B28" t="s">
        <v>137</v>
      </c>
      <c r="C28" t="s">
        <v>106</v>
      </c>
      <c r="D28" t="s">
        <v>113</v>
      </c>
      <c r="E28" t="s">
        <v>18</v>
      </c>
      <c r="F28" t="s">
        <v>168</v>
      </c>
      <c r="G28" t="s">
        <v>172</v>
      </c>
      <c r="H28" t="s">
        <v>166</v>
      </c>
      <c r="I28" t="s">
        <v>157</v>
      </c>
      <c r="J28" t="s">
        <v>163</v>
      </c>
      <c r="K28" s="29" t="s">
        <v>222</v>
      </c>
    </row>
    <row r="29" spans="1:11" x14ac:dyDescent="0.4">
      <c r="A29">
        <v>1202</v>
      </c>
      <c r="B29" t="s">
        <v>137</v>
      </c>
      <c r="C29" t="s">
        <v>107</v>
      </c>
      <c r="D29" t="s">
        <v>114</v>
      </c>
      <c r="E29" t="s">
        <v>122</v>
      </c>
      <c r="F29" t="s">
        <v>168</v>
      </c>
      <c r="G29" t="s">
        <v>172</v>
      </c>
      <c r="H29" t="s">
        <v>166</v>
      </c>
      <c r="I29" t="s">
        <v>157</v>
      </c>
      <c r="J29" t="s">
        <v>163</v>
      </c>
      <c r="K29" s="29" t="s">
        <v>222</v>
      </c>
    </row>
    <row r="30" spans="1:11" x14ac:dyDescent="0.4">
      <c r="A30">
        <v>1205</v>
      </c>
      <c r="B30" t="s">
        <v>137</v>
      </c>
      <c r="C30" t="s">
        <v>147</v>
      </c>
      <c r="D30" t="s">
        <v>120</v>
      </c>
      <c r="E30" t="s">
        <v>366</v>
      </c>
      <c r="F30" t="s">
        <v>168</v>
      </c>
      <c r="G30" t="s">
        <v>172</v>
      </c>
      <c r="H30" t="s">
        <v>166</v>
      </c>
      <c r="I30" t="s">
        <v>162</v>
      </c>
      <c r="J30" t="s">
        <v>7</v>
      </c>
      <c r="K30" s="29" t="s">
        <v>222</v>
      </c>
    </row>
    <row r="31" spans="1:11" x14ac:dyDescent="0.4">
      <c r="A31">
        <v>1206</v>
      </c>
      <c r="B31" t="s">
        <v>137</v>
      </c>
      <c r="C31" t="s">
        <v>108</v>
      </c>
      <c r="D31" t="s">
        <v>114</v>
      </c>
      <c r="E31" t="s">
        <v>18</v>
      </c>
      <c r="F31" t="s">
        <v>168</v>
      </c>
      <c r="G31" t="s">
        <v>172</v>
      </c>
      <c r="H31" t="s">
        <v>166</v>
      </c>
      <c r="I31" t="s">
        <v>158</v>
      </c>
      <c r="J31" t="s">
        <v>7</v>
      </c>
      <c r="K31" s="29" t="s">
        <v>222</v>
      </c>
    </row>
    <row r="32" spans="1:11" x14ac:dyDescent="0.4">
      <c r="A32">
        <v>1207</v>
      </c>
      <c r="B32" t="s">
        <v>137</v>
      </c>
      <c r="C32" t="s">
        <v>109</v>
      </c>
      <c r="D32" t="s">
        <v>97</v>
      </c>
      <c r="E32" t="s">
        <v>18</v>
      </c>
      <c r="F32" t="s">
        <v>168</v>
      </c>
      <c r="G32" t="s">
        <v>172</v>
      </c>
      <c r="H32" t="s">
        <v>166</v>
      </c>
      <c r="I32" t="s">
        <v>158</v>
      </c>
      <c r="J32" t="s">
        <v>7</v>
      </c>
      <c r="K32" s="29" t="s">
        <v>222</v>
      </c>
    </row>
    <row r="33" spans="1:11" x14ac:dyDescent="0.4">
      <c r="A33">
        <v>1208</v>
      </c>
      <c r="B33" t="s">
        <v>137</v>
      </c>
      <c r="C33" t="s">
        <v>110</v>
      </c>
      <c r="D33" t="s">
        <v>116</v>
      </c>
      <c r="E33" t="s">
        <v>18</v>
      </c>
      <c r="F33" t="s">
        <v>168</v>
      </c>
      <c r="G33" t="s">
        <v>172</v>
      </c>
      <c r="H33" t="s">
        <v>166</v>
      </c>
      <c r="I33" t="s">
        <v>158</v>
      </c>
      <c r="J33" t="s">
        <v>7</v>
      </c>
      <c r="K33" s="29" t="s">
        <v>222</v>
      </c>
    </row>
    <row r="34" spans="1:11" x14ac:dyDescent="0.4">
      <c r="A34">
        <v>1209</v>
      </c>
      <c r="B34" t="s">
        <v>137</v>
      </c>
      <c r="C34" t="s">
        <v>111</v>
      </c>
      <c r="D34" t="s">
        <v>117</v>
      </c>
      <c r="E34" t="s">
        <v>18</v>
      </c>
      <c r="F34" t="s">
        <v>168</v>
      </c>
      <c r="G34" t="s">
        <v>172</v>
      </c>
      <c r="H34" t="s">
        <v>166</v>
      </c>
      <c r="I34" t="s">
        <v>158</v>
      </c>
      <c r="J34" t="s">
        <v>7</v>
      </c>
      <c r="K34" s="29" t="s">
        <v>222</v>
      </c>
    </row>
    <row r="35" spans="1:11" x14ac:dyDescent="0.4">
      <c r="A35">
        <v>1210</v>
      </c>
      <c r="B35" t="s">
        <v>137</v>
      </c>
      <c r="C35" t="s">
        <v>143</v>
      </c>
      <c r="D35" t="s">
        <v>114</v>
      </c>
      <c r="E35" t="s">
        <v>18</v>
      </c>
      <c r="F35" t="s">
        <v>168</v>
      </c>
      <c r="G35" t="s">
        <v>172</v>
      </c>
      <c r="H35" t="s">
        <v>167</v>
      </c>
      <c r="I35" t="s">
        <v>159</v>
      </c>
      <c r="J35" t="s">
        <v>165</v>
      </c>
      <c r="K35" s="29" t="s">
        <v>372</v>
      </c>
    </row>
    <row r="36" spans="1:11" x14ac:dyDescent="0.4">
      <c r="A36">
        <v>1211</v>
      </c>
      <c r="B36" t="s">
        <v>137</v>
      </c>
      <c r="C36" t="s">
        <v>112</v>
      </c>
      <c r="D36" t="s">
        <v>118</v>
      </c>
      <c r="E36" t="s">
        <v>118</v>
      </c>
      <c r="F36" t="s">
        <v>169</v>
      </c>
      <c r="G36" t="s">
        <v>172</v>
      </c>
      <c r="H36" t="s">
        <v>167</v>
      </c>
      <c r="I36" t="s">
        <v>159</v>
      </c>
      <c r="J36" t="s">
        <v>165</v>
      </c>
      <c r="K36" s="29" t="s">
        <v>224</v>
      </c>
    </row>
    <row r="37" spans="1:11" x14ac:dyDescent="0.4">
      <c r="A37">
        <v>1212</v>
      </c>
      <c r="B37" t="s">
        <v>137</v>
      </c>
      <c r="C37" t="s">
        <v>144</v>
      </c>
      <c r="D37" t="s">
        <v>7</v>
      </c>
      <c r="E37" t="s">
        <v>119</v>
      </c>
      <c r="F37" t="s">
        <v>168</v>
      </c>
      <c r="G37" t="s">
        <v>172</v>
      </c>
      <c r="H37" t="s">
        <v>167</v>
      </c>
      <c r="I37" t="s">
        <v>159</v>
      </c>
      <c r="J37" t="s">
        <v>165</v>
      </c>
      <c r="K37" s="29" t="s">
        <v>372</v>
      </c>
    </row>
    <row r="38" spans="1:11" x14ac:dyDescent="0.4">
      <c r="A38">
        <v>1214</v>
      </c>
      <c r="B38" t="s">
        <v>137</v>
      </c>
      <c r="C38" t="s">
        <v>145</v>
      </c>
      <c r="D38" t="s">
        <v>7</v>
      </c>
      <c r="E38" t="s">
        <v>121</v>
      </c>
      <c r="F38" t="s">
        <v>168</v>
      </c>
      <c r="G38" t="s">
        <v>8</v>
      </c>
      <c r="H38" t="s">
        <v>166</v>
      </c>
      <c r="I38" t="s">
        <v>161</v>
      </c>
      <c r="J38" t="s">
        <v>8</v>
      </c>
      <c r="K38" s="29" t="s">
        <v>378</v>
      </c>
    </row>
    <row r="39" spans="1:11" x14ac:dyDescent="0.4">
      <c r="A39">
        <v>1301</v>
      </c>
      <c r="B39" t="s">
        <v>138</v>
      </c>
      <c r="C39" t="s">
        <v>123</v>
      </c>
      <c r="D39" t="s">
        <v>97</v>
      </c>
      <c r="E39" t="s">
        <v>18</v>
      </c>
      <c r="F39" t="s">
        <v>168</v>
      </c>
      <c r="G39" t="s">
        <v>170</v>
      </c>
      <c r="H39" t="s">
        <v>166</v>
      </c>
      <c r="I39" t="s">
        <v>157</v>
      </c>
      <c r="J39" t="s">
        <v>163</v>
      </c>
      <c r="K39" s="29" t="s">
        <v>222</v>
      </c>
    </row>
    <row r="40" spans="1:11" x14ac:dyDescent="0.4">
      <c r="A40">
        <v>1306</v>
      </c>
      <c r="B40" t="s">
        <v>138</v>
      </c>
      <c r="C40" t="s">
        <v>124</v>
      </c>
      <c r="D40" t="s">
        <v>97</v>
      </c>
      <c r="E40" t="s">
        <v>118</v>
      </c>
      <c r="F40" t="s">
        <v>168</v>
      </c>
      <c r="G40" t="s">
        <v>170</v>
      </c>
      <c r="H40" t="s">
        <v>166</v>
      </c>
      <c r="I40" t="s">
        <v>158</v>
      </c>
      <c r="J40" t="s">
        <v>7</v>
      </c>
      <c r="K40" s="29" t="s">
        <v>222</v>
      </c>
    </row>
    <row r="41" spans="1:11" x14ac:dyDescent="0.4">
      <c r="A41">
        <v>1316</v>
      </c>
      <c r="B41" t="s">
        <v>138</v>
      </c>
      <c r="C41" t="s">
        <v>125</v>
      </c>
      <c r="D41" t="s">
        <v>118</v>
      </c>
      <c r="E41" t="s">
        <v>118</v>
      </c>
      <c r="F41" t="s">
        <v>169</v>
      </c>
      <c r="G41" t="s">
        <v>171</v>
      </c>
      <c r="H41" t="s">
        <v>167</v>
      </c>
      <c r="I41" t="s">
        <v>157</v>
      </c>
      <c r="J41" t="s">
        <v>163</v>
      </c>
      <c r="K41" s="29" t="s">
        <v>224</v>
      </c>
    </row>
    <row r="42" spans="1:11" x14ac:dyDescent="0.4">
      <c r="A42">
        <v>1317</v>
      </c>
      <c r="B42" t="s">
        <v>138</v>
      </c>
      <c r="C42" t="s">
        <v>126</v>
      </c>
      <c r="D42" t="s">
        <v>118</v>
      </c>
      <c r="E42" t="s">
        <v>18</v>
      </c>
      <c r="F42" t="s">
        <v>169</v>
      </c>
      <c r="G42" t="s">
        <v>171</v>
      </c>
      <c r="H42" t="s">
        <v>167</v>
      </c>
      <c r="I42" t="s">
        <v>160</v>
      </c>
      <c r="J42" t="s">
        <v>7</v>
      </c>
      <c r="K42" s="29" t="s">
        <v>224</v>
      </c>
    </row>
    <row r="43" spans="1:11" x14ac:dyDescent="0.4">
      <c r="A43">
        <v>1321</v>
      </c>
      <c r="B43" t="s">
        <v>138</v>
      </c>
      <c r="C43" t="s">
        <v>127</v>
      </c>
      <c r="D43" t="s">
        <v>97</v>
      </c>
      <c r="E43" t="s">
        <v>18</v>
      </c>
      <c r="F43" t="s">
        <v>168</v>
      </c>
      <c r="G43" t="s">
        <v>170</v>
      </c>
      <c r="H43" t="s">
        <v>166</v>
      </c>
      <c r="I43" t="s">
        <v>164</v>
      </c>
      <c r="J43" t="s">
        <v>163</v>
      </c>
      <c r="K43" s="29" t="s">
        <v>222</v>
      </c>
    </row>
    <row r="44" spans="1:11" x14ac:dyDescent="0.4">
      <c r="A44">
        <v>1322</v>
      </c>
      <c r="B44" t="s">
        <v>138</v>
      </c>
      <c r="C44" t="s">
        <v>148</v>
      </c>
      <c r="D44" t="s">
        <v>118</v>
      </c>
      <c r="E44" t="s">
        <v>118</v>
      </c>
      <c r="F44" t="s">
        <v>168</v>
      </c>
      <c r="G44" t="s">
        <v>170</v>
      </c>
      <c r="H44" t="s">
        <v>166</v>
      </c>
      <c r="I44" t="s">
        <v>164</v>
      </c>
      <c r="J44" t="s">
        <v>163</v>
      </c>
      <c r="K44" s="29" t="s">
        <v>222</v>
      </c>
    </row>
    <row r="45" spans="1:11" ht="14.6" customHeight="1" x14ac:dyDescent="0.4">
      <c r="A45">
        <v>1310</v>
      </c>
      <c r="B45" t="s">
        <v>139</v>
      </c>
      <c r="C45" t="s">
        <v>149</v>
      </c>
      <c r="D45" t="s">
        <v>7</v>
      </c>
      <c r="E45" t="s">
        <v>18</v>
      </c>
      <c r="F45" t="s">
        <v>168</v>
      </c>
      <c r="G45" t="s">
        <v>171</v>
      </c>
      <c r="H45" t="s">
        <v>167</v>
      </c>
      <c r="I45" t="s">
        <v>157</v>
      </c>
      <c r="J45" t="s">
        <v>163</v>
      </c>
      <c r="K45" s="29" t="s">
        <v>372</v>
      </c>
    </row>
    <row r="46" spans="1:11" ht="14.6" customHeight="1" x14ac:dyDescent="0.4">
      <c r="A46">
        <v>1318</v>
      </c>
      <c r="B46" t="s">
        <v>139</v>
      </c>
      <c r="C46" t="s">
        <v>150</v>
      </c>
      <c r="D46" t="s">
        <v>7</v>
      </c>
      <c r="E46" t="s">
        <v>18</v>
      </c>
      <c r="F46" t="s">
        <v>168</v>
      </c>
      <c r="G46" t="s">
        <v>171</v>
      </c>
      <c r="H46" t="s">
        <v>167</v>
      </c>
      <c r="I46" t="s">
        <v>160</v>
      </c>
      <c r="J46" t="s">
        <v>7</v>
      </c>
      <c r="K46" s="29" t="s">
        <v>372</v>
      </c>
    </row>
    <row r="47" spans="1:11" ht="14.6" customHeight="1" x14ac:dyDescent="0.4">
      <c r="A47">
        <v>1319</v>
      </c>
      <c r="B47" t="s">
        <v>139</v>
      </c>
      <c r="C47" t="s">
        <v>151</v>
      </c>
      <c r="D47" t="s">
        <v>7</v>
      </c>
      <c r="E47" t="s">
        <v>129</v>
      </c>
      <c r="F47" t="s">
        <v>168</v>
      </c>
      <c r="G47" t="s">
        <v>171</v>
      </c>
      <c r="H47" t="s">
        <v>167</v>
      </c>
      <c r="I47" t="s">
        <v>157</v>
      </c>
      <c r="J47" t="s">
        <v>163</v>
      </c>
      <c r="K47" s="29" t="s">
        <v>372</v>
      </c>
    </row>
    <row r="48" spans="1:11" ht="14.6" customHeight="1" x14ac:dyDescent="0.4">
      <c r="A48">
        <v>1320</v>
      </c>
      <c r="B48" t="s">
        <v>139</v>
      </c>
      <c r="C48" t="s">
        <v>152</v>
      </c>
      <c r="D48" t="s">
        <v>7</v>
      </c>
      <c r="E48" t="s">
        <v>129</v>
      </c>
      <c r="F48" t="s">
        <v>168</v>
      </c>
      <c r="G48" t="s">
        <v>171</v>
      </c>
      <c r="H48" t="s">
        <v>167</v>
      </c>
      <c r="I48" t="s">
        <v>160</v>
      </c>
      <c r="J48" t="s">
        <v>7</v>
      </c>
      <c r="K48" s="29" t="s">
        <v>372</v>
      </c>
    </row>
    <row r="49" spans="1:11" ht="14.6" customHeight="1" x14ac:dyDescent="0.4">
      <c r="A49">
        <v>1323</v>
      </c>
      <c r="B49" t="s">
        <v>139</v>
      </c>
      <c r="C49" s="2" t="s">
        <v>128</v>
      </c>
      <c r="D49" t="s">
        <v>7</v>
      </c>
      <c r="E49" t="s">
        <v>129</v>
      </c>
      <c r="F49" t="s">
        <v>168</v>
      </c>
      <c r="G49" t="s">
        <v>171</v>
      </c>
      <c r="H49" t="s">
        <v>167</v>
      </c>
      <c r="I49" t="s">
        <v>164</v>
      </c>
      <c r="J49" t="s">
        <v>163</v>
      </c>
      <c r="K49" s="29" t="s">
        <v>372</v>
      </c>
    </row>
    <row r="50" spans="1:11" x14ac:dyDescent="0.4">
      <c r="A50">
        <v>1401</v>
      </c>
      <c r="B50" t="s">
        <v>140</v>
      </c>
      <c r="C50" t="s">
        <v>130</v>
      </c>
      <c r="D50" t="s">
        <v>97</v>
      </c>
      <c r="E50" t="s">
        <v>18</v>
      </c>
      <c r="F50" t="s">
        <v>168</v>
      </c>
      <c r="G50" t="s">
        <v>170</v>
      </c>
      <c r="H50" t="s">
        <v>166</v>
      </c>
      <c r="I50" t="s">
        <v>157</v>
      </c>
      <c r="J50" t="s">
        <v>163</v>
      </c>
      <c r="K50" s="29" t="s">
        <v>222</v>
      </c>
    </row>
    <row r="51" spans="1:11" x14ac:dyDescent="0.4">
      <c r="A51">
        <v>1403</v>
      </c>
      <c r="B51" t="s">
        <v>140</v>
      </c>
      <c r="C51" t="s">
        <v>131</v>
      </c>
      <c r="D51" t="s">
        <v>115</v>
      </c>
      <c r="E51" t="s">
        <v>18</v>
      </c>
      <c r="F51" t="s">
        <v>168</v>
      </c>
      <c r="G51" t="s">
        <v>170</v>
      </c>
      <c r="H51" t="s">
        <v>166</v>
      </c>
      <c r="I51" t="s">
        <v>157</v>
      </c>
      <c r="J51" t="s">
        <v>163</v>
      </c>
      <c r="K51" s="29" t="s">
        <v>222</v>
      </c>
    </row>
    <row r="52" spans="1:11" x14ac:dyDescent="0.4">
      <c r="A52">
        <v>1406</v>
      </c>
      <c r="B52" t="s">
        <v>140</v>
      </c>
      <c r="C52" t="s">
        <v>132</v>
      </c>
      <c r="D52" t="s">
        <v>97</v>
      </c>
      <c r="E52" t="s">
        <v>18</v>
      </c>
      <c r="F52" t="s">
        <v>168</v>
      </c>
      <c r="G52" t="s">
        <v>170</v>
      </c>
      <c r="H52" t="s">
        <v>166</v>
      </c>
      <c r="I52" t="s">
        <v>158</v>
      </c>
      <c r="J52" t="s">
        <v>7</v>
      </c>
      <c r="K52" s="29" t="s">
        <v>222</v>
      </c>
    </row>
    <row r="53" spans="1:11" x14ac:dyDescent="0.4">
      <c r="A53">
        <v>1408</v>
      </c>
      <c r="B53" t="s">
        <v>140</v>
      </c>
      <c r="C53" t="s">
        <v>133</v>
      </c>
      <c r="D53" t="s">
        <v>117</v>
      </c>
      <c r="E53" t="s">
        <v>18</v>
      </c>
      <c r="F53" t="s">
        <v>168</v>
      </c>
      <c r="G53" t="s">
        <v>170</v>
      </c>
      <c r="H53" t="s">
        <v>166</v>
      </c>
      <c r="I53" t="s">
        <v>158</v>
      </c>
      <c r="J53" t="s">
        <v>7</v>
      </c>
      <c r="K53" s="29" t="s">
        <v>222</v>
      </c>
    </row>
    <row r="54" spans="1:11" x14ac:dyDescent="0.4">
      <c r="A54">
        <v>1410</v>
      </c>
      <c r="B54" t="s">
        <v>140</v>
      </c>
      <c r="C54" t="s">
        <v>379</v>
      </c>
      <c r="D54" t="s">
        <v>7</v>
      </c>
      <c r="E54" t="s">
        <v>18</v>
      </c>
      <c r="F54" t="s">
        <v>168</v>
      </c>
      <c r="G54" t="s">
        <v>171</v>
      </c>
      <c r="H54" t="s">
        <v>167</v>
      </c>
      <c r="I54" t="s">
        <v>157</v>
      </c>
      <c r="J54" t="s">
        <v>163</v>
      </c>
      <c r="K54" s="29" t="s">
        <v>372</v>
      </c>
    </row>
    <row r="55" spans="1:11" x14ac:dyDescent="0.4">
      <c r="A55">
        <v>1413</v>
      </c>
      <c r="B55" t="s">
        <v>140</v>
      </c>
      <c r="C55" t="s">
        <v>134</v>
      </c>
      <c r="D55" t="s">
        <v>117</v>
      </c>
      <c r="E55" t="s">
        <v>135</v>
      </c>
      <c r="F55" t="s">
        <v>168</v>
      </c>
      <c r="G55" t="s">
        <v>170</v>
      </c>
      <c r="H55" t="s">
        <v>166</v>
      </c>
      <c r="I55" t="s">
        <v>158</v>
      </c>
      <c r="J55" t="s">
        <v>7</v>
      </c>
      <c r="K55" s="29" t="s">
        <v>222</v>
      </c>
    </row>
    <row r="56" spans="1:11" x14ac:dyDescent="0.4">
      <c r="A56">
        <v>1416</v>
      </c>
      <c r="B56" t="s">
        <v>140</v>
      </c>
      <c r="C56" t="s">
        <v>125</v>
      </c>
      <c r="D56" t="s">
        <v>118</v>
      </c>
      <c r="E56" t="s">
        <v>118</v>
      </c>
      <c r="F56" t="s">
        <v>169</v>
      </c>
      <c r="G56" t="s">
        <v>171</v>
      </c>
      <c r="H56" t="s">
        <v>167</v>
      </c>
      <c r="I56" t="s">
        <v>157</v>
      </c>
      <c r="J56" t="s">
        <v>163</v>
      </c>
      <c r="K56" s="29" t="s">
        <v>224</v>
      </c>
    </row>
    <row r="57" spans="1:11" x14ac:dyDescent="0.4">
      <c r="A57">
        <v>1417</v>
      </c>
      <c r="B57" t="s">
        <v>140</v>
      </c>
      <c r="C57" t="s">
        <v>126</v>
      </c>
      <c r="D57" t="s">
        <v>118</v>
      </c>
      <c r="E57" t="s">
        <v>118</v>
      </c>
      <c r="F57" t="s">
        <v>169</v>
      </c>
      <c r="G57" t="s">
        <v>171</v>
      </c>
      <c r="H57" t="s">
        <v>167</v>
      </c>
      <c r="I57" t="s">
        <v>160</v>
      </c>
      <c r="J57" t="s">
        <v>7</v>
      </c>
      <c r="K57" s="29" t="s">
        <v>224</v>
      </c>
    </row>
    <row r="58" spans="1:11" x14ac:dyDescent="0.4">
      <c r="A58">
        <v>1418</v>
      </c>
      <c r="B58" t="s">
        <v>140</v>
      </c>
      <c r="C58" t="s">
        <v>380</v>
      </c>
      <c r="D58" t="s">
        <v>7</v>
      </c>
      <c r="E58" t="s">
        <v>18</v>
      </c>
      <c r="F58" t="s">
        <v>168</v>
      </c>
      <c r="G58" t="s">
        <v>171</v>
      </c>
      <c r="H58" t="s">
        <v>167</v>
      </c>
      <c r="I58" t="s">
        <v>160</v>
      </c>
      <c r="J58" t="s">
        <v>7</v>
      </c>
      <c r="K58" s="29" t="s">
        <v>372</v>
      </c>
    </row>
    <row r="59" spans="1:11" x14ac:dyDescent="0.4">
      <c r="A59">
        <v>1419</v>
      </c>
      <c r="B59" t="s">
        <v>140</v>
      </c>
      <c r="C59" t="s">
        <v>381</v>
      </c>
      <c r="D59" t="s">
        <v>7</v>
      </c>
      <c r="E59" t="s">
        <v>129</v>
      </c>
      <c r="F59" t="s">
        <v>168</v>
      </c>
      <c r="G59" t="s">
        <v>171</v>
      </c>
      <c r="H59" t="s">
        <v>167</v>
      </c>
      <c r="I59" t="s">
        <v>157</v>
      </c>
      <c r="J59" t="s">
        <v>163</v>
      </c>
      <c r="K59" s="29" t="s">
        <v>372</v>
      </c>
    </row>
    <row r="60" spans="1:11" x14ac:dyDescent="0.4">
      <c r="A60">
        <v>1420</v>
      </c>
      <c r="B60" t="s">
        <v>140</v>
      </c>
      <c r="C60" t="s">
        <v>382</v>
      </c>
      <c r="D60" t="s">
        <v>7</v>
      </c>
      <c r="E60" t="s">
        <v>129</v>
      </c>
      <c r="F60" t="s">
        <v>168</v>
      </c>
      <c r="G60" t="s">
        <v>171</v>
      </c>
      <c r="H60" t="s">
        <v>167</v>
      </c>
      <c r="I60" t="s">
        <v>160</v>
      </c>
      <c r="J60" t="s">
        <v>7</v>
      </c>
      <c r="K60" s="29" t="s">
        <v>372</v>
      </c>
    </row>
    <row r="61" spans="1:11" x14ac:dyDescent="0.4">
      <c r="A61">
        <v>1421</v>
      </c>
      <c r="B61" t="s">
        <v>140</v>
      </c>
      <c r="C61" t="s">
        <v>127</v>
      </c>
      <c r="D61" t="s">
        <v>97</v>
      </c>
      <c r="E61" t="s">
        <v>18</v>
      </c>
      <c r="F61" t="s">
        <v>168</v>
      </c>
      <c r="G61" t="s">
        <v>170</v>
      </c>
      <c r="H61" t="s">
        <v>166</v>
      </c>
      <c r="I61" t="s">
        <v>164</v>
      </c>
      <c r="J61" t="s">
        <v>163</v>
      </c>
      <c r="K61" s="29" t="s">
        <v>222</v>
      </c>
    </row>
    <row r="62" spans="1:11" x14ac:dyDescent="0.4">
      <c r="A62">
        <v>1422</v>
      </c>
      <c r="B62" t="s">
        <v>140</v>
      </c>
      <c r="C62" t="s">
        <v>148</v>
      </c>
      <c r="D62" t="s">
        <v>118</v>
      </c>
      <c r="E62" t="s">
        <v>118</v>
      </c>
      <c r="F62" t="s">
        <v>168</v>
      </c>
      <c r="G62" t="s">
        <v>170</v>
      </c>
      <c r="H62" t="s">
        <v>166</v>
      </c>
      <c r="I62" t="s">
        <v>164</v>
      </c>
      <c r="J62" t="s">
        <v>163</v>
      </c>
      <c r="K62" s="29" t="s">
        <v>222</v>
      </c>
    </row>
  </sheetData>
  <sheetProtection algorithmName="SHA-512" hashValue="CnUK5OZ18TIOGNj6nlxgzZV/26nDCeAfmXxKPJSS3rLyj1CClgG1o1vA6EhZ653yXlHgDj2+KontuOpwvpT/cA==" saltValue="hj5srOxcM8QnlggimjZe6Q==" spinCount="100000" sheet="1" objects="1" scenarios="1" selectLockedCells="1" selectUnlockedCells="1"/>
  <pageMargins left="0.7" right="0.7" top="0.78740157499999996" bottom="0.78740157499999996"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FE33C-66EB-498A-AF89-254399ABE5F4}">
  <dimension ref="B2:Q34"/>
  <sheetViews>
    <sheetView topLeftCell="B9" workbookViewId="0">
      <selection activeCell="B37" sqref="B37"/>
    </sheetView>
  </sheetViews>
  <sheetFormatPr baseColWidth="10" defaultRowHeight="14.6" x14ac:dyDescent="0.4"/>
  <sheetData>
    <row r="2" spans="3:4" ht="23.15" x14ac:dyDescent="0.6">
      <c r="C2" s="34" t="s">
        <v>225</v>
      </c>
      <c r="D2" s="34"/>
    </row>
    <row r="17" spans="2:17" ht="15.9" x14ac:dyDescent="0.45">
      <c r="B17" s="31" t="s">
        <v>229</v>
      </c>
      <c r="C17" s="32" t="s">
        <v>230</v>
      </c>
      <c r="D17" s="32"/>
    </row>
    <row r="18" spans="2:17" ht="15.9" x14ac:dyDescent="0.45">
      <c r="C18" s="32" t="s">
        <v>226</v>
      </c>
      <c r="D18" s="32"/>
    </row>
    <row r="20" spans="2:17" x14ac:dyDescent="0.4">
      <c r="C20" s="31" t="s">
        <v>227</v>
      </c>
      <c r="D20" s="31"/>
      <c r="E20" s="31"/>
      <c r="F20" s="31"/>
      <c r="G20" s="31"/>
      <c r="H20" s="31"/>
      <c r="I20" s="31"/>
      <c r="J20" s="31"/>
      <c r="K20" s="31"/>
    </row>
    <row r="21" spans="2:17" x14ac:dyDescent="0.4">
      <c r="B21" s="35" t="s">
        <v>231</v>
      </c>
      <c r="C21" s="35"/>
      <c r="D21" s="35" t="s">
        <v>232</v>
      </c>
      <c r="E21" s="35"/>
      <c r="F21" s="35"/>
      <c r="G21" s="35"/>
      <c r="H21" s="35"/>
      <c r="I21" s="35"/>
      <c r="J21" s="35"/>
      <c r="K21" s="35"/>
    </row>
    <row r="22" spans="2:17" x14ac:dyDescent="0.4">
      <c r="B22" s="35"/>
      <c r="C22" s="35"/>
      <c r="D22" s="35" t="s">
        <v>228</v>
      </c>
      <c r="E22" s="35"/>
      <c r="F22" s="35"/>
      <c r="G22" s="35"/>
      <c r="H22" s="35"/>
      <c r="I22" s="35"/>
      <c r="J22" s="35"/>
      <c r="K22" s="35"/>
    </row>
    <row r="23" spans="2:17" x14ac:dyDescent="0.4">
      <c r="B23" t="s">
        <v>237</v>
      </c>
      <c r="D23" t="s">
        <v>238</v>
      </c>
    </row>
    <row r="24" spans="2:17" x14ac:dyDescent="0.4">
      <c r="D24" t="s">
        <v>233</v>
      </c>
    </row>
    <row r="25" spans="2:17" x14ac:dyDescent="0.4">
      <c r="B25" s="35" t="s">
        <v>234</v>
      </c>
      <c r="C25" s="35"/>
      <c r="D25" s="35" t="s">
        <v>235</v>
      </c>
      <c r="E25" s="35"/>
      <c r="F25" s="35"/>
      <c r="G25" s="35"/>
      <c r="H25" s="35"/>
      <c r="I25" s="35"/>
      <c r="J25" s="35"/>
      <c r="K25" s="35"/>
    </row>
    <row r="26" spans="2:17" x14ac:dyDescent="0.4">
      <c r="B26" t="s">
        <v>236</v>
      </c>
      <c r="D26" t="s">
        <v>7</v>
      </c>
    </row>
    <row r="27" spans="2:17" x14ac:dyDescent="0.4">
      <c r="B27" s="35" t="s">
        <v>239</v>
      </c>
      <c r="C27" s="35"/>
      <c r="D27" s="35" t="s">
        <v>240</v>
      </c>
      <c r="E27" s="35"/>
      <c r="F27" s="35"/>
      <c r="G27" s="35"/>
      <c r="H27" s="35"/>
      <c r="I27" s="35"/>
      <c r="J27" s="35"/>
      <c r="K27" s="35"/>
    </row>
    <row r="28" spans="2:17" x14ac:dyDescent="0.4">
      <c r="B28" t="s">
        <v>204</v>
      </c>
      <c r="D28" t="s">
        <v>241</v>
      </c>
    </row>
    <row r="29" spans="2:17" x14ac:dyDescent="0.4">
      <c r="D29" t="s">
        <v>242</v>
      </c>
    </row>
    <row r="30" spans="2:17" x14ac:dyDescent="0.4">
      <c r="B30" s="35" t="s">
        <v>243</v>
      </c>
      <c r="C30" s="35"/>
      <c r="D30" s="35" t="s">
        <v>244</v>
      </c>
      <c r="E30" s="35"/>
      <c r="F30" s="35"/>
      <c r="G30" s="35"/>
      <c r="H30" s="35"/>
      <c r="I30" s="35"/>
      <c r="J30" s="35"/>
      <c r="K30" s="35"/>
      <c r="L30" s="35"/>
      <c r="M30" s="35"/>
      <c r="N30" s="35"/>
      <c r="O30" s="35"/>
      <c r="P30" s="35"/>
      <c r="Q30" s="35"/>
    </row>
    <row r="31" spans="2:17" x14ac:dyDescent="0.4">
      <c r="B31" s="35"/>
      <c r="C31" s="35"/>
      <c r="D31" s="35" t="s">
        <v>245</v>
      </c>
      <c r="E31" s="35"/>
      <c r="F31" s="35"/>
      <c r="G31" s="35"/>
      <c r="H31" s="35"/>
      <c r="I31" s="35"/>
      <c r="J31" s="35"/>
      <c r="K31" s="35"/>
      <c r="L31" s="35"/>
      <c r="M31" s="35"/>
      <c r="N31" s="35"/>
      <c r="O31" s="35"/>
      <c r="P31" s="35"/>
      <c r="Q31" s="35"/>
    </row>
    <row r="32" spans="2:17" x14ac:dyDescent="0.4">
      <c r="B32" t="s">
        <v>246</v>
      </c>
      <c r="D32" t="s">
        <v>247</v>
      </c>
    </row>
    <row r="33" spans="2:11" x14ac:dyDescent="0.4">
      <c r="B33" s="35" t="s">
        <v>248</v>
      </c>
      <c r="C33" s="35"/>
      <c r="D33" s="35" t="s">
        <v>249</v>
      </c>
      <c r="E33" s="35"/>
      <c r="F33" s="35"/>
      <c r="G33" s="35"/>
      <c r="H33" s="35"/>
      <c r="I33" s="35"/>
      <c r="J33" s="35"/>
      <c r="K33" s="35"/>
    </row>
    <row r="34" spans="2:11" x14ac:dyDescent="0.4">
      <c r="B34" t="s">
        <v>250</v>
      </c>
      <c r="D34" t="s">
        <v>251</v>
      </c>
    </row>
  </sheetData>
  <sheetProtection algorithmName="SHA-512" hashValue="E5v5mFTWgdCC7JEklLssuVtuiGXEKc4t9LPClrKOyxNz/ogaQRUKlqSzo1tq9aqb3deuJEoyNUsDIjKv1OFfPg==" saltValue="y5izou5gXF3oaJxkXpN1jQ==" spinCount="100000" sheet="1" objects="1" scenarios="1" selectLockedCells="1" selectUnlockedCells="1"/>
  <pageMargins left="0.7" right="0.7" top="0.78740157499999996" bottom="0.78740157499999996" header="0.3" footer="0.3"/>
  <pageSetup paperSize="9" orientation="portrait" horizontalDpi="4294967293"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3B00E-B63E-40EC-9191-682694900556}">
  <dimension ref="A2:G14"/>
  <sheetViews>
    <sheetView workbookViewId="0">
      <selection activeCell="E3" sqref="E3"/>
    </sheetView>
  </sheetViews>
  <sheetFormatPr baseColWidth="10" defaultRowHeight="14.6" x14ac:dyDescent="0.4"/>
  <cols>
    <col min="3" max="3" width="15.3046875" customWidth="1"/>
  </cols>
  <sheetData>
    <row r="2" spans="1:7" ht="18.45" x14ac:dyDescent="0.5">
      <c r="A2" s="33" t="s">
        <v>261</v>
      </c>
      <c r="B2" s="33"/>
      <c r="C2" s="33"/>
      <c r="D2" s="33"/>
      <c r="E2" s="33" t="s">
        <v>272</v>
      </c>
      <c r="F2" s="33"/>
      <c r="G2" s="33"/>
    </row>
    <row r="3" spans="1:7" ht="18.45" x14ac:dyDescent="0.5">
      <c r="A3" s="33" t="s">
        <v>271</v>
      </c>
      <c r="B3" s="33"/>
      <c r="C3" s="33"/>
      <c r="D3" s="33"/>
      <c r="E3" s="33" t="s">
        <v>273</v>
      </c>
      <c r="F3" s="33"/>
      <c r="G3" s="33"/>
    </row>
    <row r="5" spans="1:7" x14ac:dyDescent="0.4">
      <c r="A5" t="s">
        <v>262</v>
      </c>
      <c r="E5" t="s">
        <v>274</v>
      </c>
    </row>
    <row r="6" spans="1:7" x14ac:dyDescent="0.4">
      <c r="A6" t="s">
        <v>263</v>
      </c>
      <c r="E6" t="s">
        <v>275</v>
      </c>
    </row>
    <row r="7" spans="1:7" x14ac:dyDescent="0.4">
      <c r="A7" t="s">
        <v>264</v>
      </c>
      <c r="E7" t="s">
        <v>276</v>
      </c>
    </row>
    <row r="8" spans="1:7" x14ac:dyDescent="0.4">
      <c r="A8" t="s">
        <v>265</v>
      </c>
      <c r="E8" t="s">
        <v>277</v>
      </c>
    </row>
    <row r="9" spans="1:7" x14ac:dyDescent="0.4">
      <c r="A9" t="s">
        <v>266</v>
      </c>
      <c r="E9" t="s">
        <v>278</v>
      </c>
    </row>
    <row r="10" spans="1:7" x14ac:dyDescent="0.4">
      <c r="A10" t="s">
        <v>267</v>
      </c>
      <c r="E10" t="s">
        <v>269</v>
      </c>
    </row>
    <row r="11" spans="1:7" x14ac:dyDescent="0.4">
      <c r="A11" t="s">
        <v>268</v>
      </c>
      <c r="E11" t="s">
        <v>279</v>
      </c>
    </row>
    <row r="12" spans="1:7" x14ac:dyDescent="0.4">
      <c r="A12" t="s">
        <v>269</v>
      </c>
      <c r="E12" t="s">
        <v>270</v>
      </c>
    </row>
    <row r="13" spans="1:7" x14ac:dyDescent="0.4">
      <c r="A13" t="s">
        <v>270</v>
      </c>
      <c r="E13" t="s">
        <v>280</v>
      </c>
    </row>
    <row r="14" spans="1:7" x14ac:dyDescent="0.4">
      <c r="E14" t="s">
        <v>281</v>
      </c>
    </row>
  </sheetData>
  <sheetProtection algorithmName="SHA-512" hashValue="9zKg6Soy97mw76b5pnzyECgQVcXTgjetJeK0YGG4znc5OKJSPVb3E5kaZpU4eqppwwF3wrXAAxSmGjZB+3KezA==" saltValue="VqEWxvkVr46WK07fWvxhvQ==" spinCount="100000" sheet="1" objects="1" scenarios="1" selectLockedCells="1" selectUnlockedCells="1"/>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B01EF-247E-49EF-B875-48B981BDED80}">
  <dimension ref="B2:B44"/>
  <sheetViews>
    <sheetView workbookViewId="0">
      <selection activeCell="B37" sqref="B37"/>
    </sheetView>
  </sheetViews>
  <sheetFormatPr baseColWidth="10" defaultRowHeight="14.6" x14ac:dyDescent="0.4"/>
  <cols>
    <col min="2" max="2" width="78.23046875" customWidth="1"/>
  </cols>
  <sheetData>
    <row r="2" spans="2:2" ht="20.6" x14ac:dyDescent="0.55000000000000004">
      <c r="B2" s="38" t="s">
        <v>327</v>
      </c>
    </row>
    <row r="4" spans="2:2" x14ac:dyDescent="0.4">
      <c r="B4" t="s">
        <v>328</v>
      </c>
    </row>
    <row r="5" spans="2:2" x14ac:dyDescent="0.4">
      <c r="B5" t="s">
        <v>329</v>
      </c>
    </row>
    <row r="6" spans="2:2" x14ac:dyDescent="0.4">
      <c r="B6" t="s">
        <v>330</v>
      </c>
    </row>
    <row r="8" spans="2:2" ht="15.9" x14ac:dyDescent="0.45">
      <c r="B8" s="32" t="s">
        <v>331</v>
      </c>
    </row>
    <row r="9" spans="2:2" x14ac:dyDescent="0.4">
      <c r="B9" t="s">
        <v>332</v>
      </c>
    </row>
    <row r="10" spans="2:2" x14ac:dyDescent="0.4">
      <c r="B10" t="s">
        <v>333</v>
      </c>
    </row>
    <row r="11" spans="2:2" x14ac:dyDescent="0.4">
      <c r="B11" t="s">
        <v>334</v>
      </c>
    </row>
    <row r="12" spans="2:2" x14ac:dyDescent="0.4">
      <c r="B12" t="s">
        <v>335</v>
      </c>
    </row>
    <row r="13" spans="2:2" x14ac:dyDescent="0.4">
      <c r="B13" t="s">
        <v>336</v>
      </c>
    </row>
    <row r="14" spans="2:2" x14ac:dyDescent="0.4">
      <c r="B14" t="s">
        <v>337</v>
      </c>
    </row>
    <row r="15" spans="2:2" x14ac:dyDescent="0.4">
      <c r="B15" t="s">
        <v>338</v>
      </c>
    </row>
    <row r="16" spans="2:2" x14ac:dyDescent="0.4">
      <c r="B16" t="s">
        <v>339</v>
      </c>
    </row>
    <row r="17" spans="2:2" x14ac:dyDescent="0.4">
      <c r="B17" t="s">
        <v>340</v>
      </c>
    </row>
    <row r="18" spans="2:2" x14ac:dyDescent="0.4">
      <c r="B18" t="s">
        <v>341</v>
      </c>
    </row>
    <row r="19" spans="2:2" x14ac:dyDescent="0.4">
      <c r="B19" t="s">
        <v>342</v>
      </c>
    </row>
    <row r="20" spans="2:2" x14ac:dyDescent="0.4">
      <c r="B20" t="s">
        <v>343</v>
      </c>
    </row>
    <row r="21" spans="2:2" x14ac:dyDescent="0.4">
      <c r="B21" t="s">
        <v>344</v>
      </c>
    </row>
    <row r="22" spans="2:2" x14ac:dyDescent="0.4">
      <c r="B22" t="s">
        <v>345</v>
      </c>
    </row>
    <row r="23" spans="2:2" x14ac:dyDescent="0.4">
      <c r="B23" t="s">
        <v>346</v>
      </c>
    </row>
    <row r="24" spans="2:2" x14ac:dyDescent="0.4">
      <c r="B24" t="s">
        <v>347</v>
      </c>
    </row>
    <row r="25" spans="2:2" x14ac:dyDescent="0.4">
      <c r="B25" t="s">
        <v>348</v>
      </c>
    </row>
    <row r="26" spans="2:2" x14ac:dyDescent="0.4">
      <c r="B26" t="s">
        <v>349</v>
      </c>
    </row>
    <row r="27" spans="2:2" x14ac:dyDescent="0.4">
      <c r="B27" t="s">
        <v>350</v>
      </c>
    </row>
    <row r="28" spans="2:2" x14ac:dyDescent="0.4">
      <c r="B28" t="s">
        <v>351</v>
      </c>
    </row>
    <row r="29" spans="2:2" x14ac:dyDescent="0.4">
      <c r="B29" t="s">
        <v>352</v>
      </c>
    </row>
    <row r="31" spans="2:2" ht="15.9" x14ac:dyDescent="0.45">
      <c r="B31" s="32" t="s">
        <v>353</v>
      </c>
    </row>
    <row r="32" spans="2:2" x14ac:dyDescent="0.4">
      <c r="B32" t="s">
        <v>354</v>
      </c>
    </row>
    <row r="33" spans="2:2" x14ac:dyDescent="0.4">
      <c r="B33" t="s">
        <v>355</v>
      </c>
    </row>
    <row r="34" spans="2:2" x14ac:dyDescent="0.4">
      <c r="B34" t="s">
        <v>356</v>
      </c>
    </row>
    <row r="35" spans="2:2" x14ac:dyDescent="0.4">
      <c r="B35" t="s">
        <v>357</v>
      </c>
    </row>
    <row r="36" spans="2:2" x14ac:dyDescent="0.4">
      <c r="B36" t="s">
        <v>358</v>
      </c>
    </row>
    <row r="37" spans="2:2" x14ac:dyDescent="0.4">
      <c r="B37" t="s">
        <v>359</v>
      </c>
    </row>
    <row r="38" spans="2:2" x14ac:dyDescent="0.4">
      <c r="B38" t="s">
        <v>360</v>
      </c>
    </row>
    <row r="39" spans="2:2" x14ac:dyDescent="0.4">
      <c r="B39" t="s">
        <v>361</v>
      </c>
    </row>
    <row r="40" spans="2:2" x14ac:dyDescent="0.4">
      <c r="B40" t="s">
        <v>362</v>
      </c>
    </row>
    <row r="42" spans="2:2" ht="15.9" x14ac:dyDescent="0.45">
      <c r="B42" s="39" t="s">
        <v>363</v>
      </c>
    </row>
    <row r="43" spans="2:2" x14ac:dyDescent="0.4">
      <c r="B43" s="37" t="s">
        <v>364</v>
      </c>
    </row>
    <row r="44" spans="2:2" x14ac:dyDescent="0.4">
      <c r="B44" s="37" t="s">
        <v>365</v>
      </c>
    </row>
  </sheetData>
  <sheetProtection algorithmName="SHA-512" hashValue="+5/9pIW7ad+AaOVxsxU/zZjQktCd38cChVE92PheytBUiQmsewoE117uv9mxBhbhKwBNWHQzheT9VZ/xL21Ceg==" saltValue="7Ur8nfKh3kgXnwY66tW4VA==" spinCount="100000" sheet="1" objects="1" scenarios="1" selectLockedCells="1" selectUnlockedCell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Disclaimer</vt:lpstr>
      <vt:lpstr>Langwaffe</vt:lpstr>
      <vt:lpstr>Kurzwaffe</vt:lpstr>
      <vt:lpstr>Daten-Langwaffe</vt:lpstr>
      <vt:lpstr>Daten-Kurzwaffe</vt:lpstr>
      <vt:lpstr>Jagdgewehr</vt:lpstr>
      <vt:lpstr>KW-Kaliber</vt:lpstr>
      <vt:lpstr>PG-ZG Unterscheidung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 Marten</dc:creator>
  <cp:lastModifiedBy>André Marten</cp:lastModifiedBy>
  <cp:lastPrinted>2023-02-09T15:25:13Z</cp:lastPrinted>
  <dcterms:created xsi:type="dcterms:W3CDTF">2023-01-10T14:11:17Z</dcterms:created>
  <dcterms:modified xsi:type="dcterms:W3CDTF">2023-11-28T09:41:40Z</dcterms:modified>
</cp:coreProperties>
</file>